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955" firstSheet="1" activeTab="6"/>
  </bookViews>
  <sheets>
    <sheet name="THORPEMRKT-ACCOUNTS 2022-2023" sheetId="3" r:id="rId1"/>
    <sheet name="THORPE MARKET INCOME 2022-2023" sheetId="2" r:id="rId2"/>
    <sheet name="EXPENDITURE-2022-2023" sheetId="1" r:id="rId3"/>
    <sheet name="END OF YEAR RECONCILIATION" sheetId="6" r:id="rId4"/>
    <sheet name="ASSET LIST" sheetId="11" r:id="rId5"/>
    <sheet name="RISK ASSESSMENT" sheetId="10" r:id="rId6"/>
    <sheet name="VARIANCE 1.2" sheetId="14" r:id="rId7"/>
  </sheets>
  <calcPr calcId="145621"/>
</workbook>
</file>

<file path=xl/calcChain.xml><?xml version="1.0" encoding="utf-8"?>
<calcChain xmlns="http://schemas.openxmlformats.org/spreadsheetml/2006/main">
  <c r="B24" i="11" l="1"/>
  <c r="B17" i="11"/>
  <c r="B28" i="11" s="1"/>
  <c r="E18" i="2" l="1"/>
  <c r="A22" i="3"/>
  <c r="A10" i="3"/>
  <c r="A26" i="3" s="1"/>
  <c r="M28" i="1"/>
  <c r="I12" i="2" l="1"/>
  <c r="M23" i="1" l="1"/>
  <c r="I10" i="2" l="1"/>
  <c r="I9" i="2" l="1"/>
  <c r="M17" i="1" l="1"/>
  <c r="M13" i="1"/>
  <c r="M14" i="1" l="1"/>
  <c r="M12" i="1"/>
  <c r="M18" i="1"/>
  <c r="M16" i="1"/>
  <c r="M15" i="1"/>
  <c r="M19" i="1"/>
  <c r="I8" i="2"/>
  <c r="M11" i="1" l="1"/>
  <c r="G32" i="1" l="1"/>
  <c r="F32" i="1"/>
  <c r="C22" i="3" l="1"/>
  <c r="M25" i="1"/>
  <c r="M27" i="1"/>
  <c r="M20" i="1"/>
  <c r="M26" i="1"/>
  <c r="M29" i="1"/>
  <c r="M22" i="1"/>
  <c r="M21" i="1"/>
  <c r="M24" i="1"/>
  <c r="M8" i="1"/>
  <c r="M6" i="1"/>
  <c r="M7" i="1"/>
  <c r="M10" i="1"/>
  <c r="M5" i="1"/>
  <c r="M9" i="1"/>
  <c r="L32" i="1"/>
  <c r="K32" i="1"/>
  <c r="H32" i="1"/>
  <c r="A33" i="3"/>
  <c r="I16" i="2"/>
  <c r="B23" i="6" l="1"/>
  <c r="C33" i="3" l="1"/>
  <c r="A27" i="3" l="1"/>
  <c r="A28" i="3" l="1"/>
  <c r="I32" i="1" l="1"/>
  <c r="D32" i="1" l="1"/>
  <c r="E32" i="1"/>
  <c r="J32" i="1"/>
  <c r="M32" i="1" l="1"/>
  <c r="D18" i="2"/>
  <c r="I15" i="2"/>
  <c r="C25" i="3" l="1"/>
  <c r="I7" i="2" l="1"/>
  <c r="I14" i="2" l="1"/>
  <c r="C27" i="3"/>
  <c r="I11" i="2"/>
  <c r="I13" i="2"/>
  <c r="I6" i="2"/>
  <c r="G18" i="2"/>
  <c r="C10" i="3"/>
  <c r="C26" i="3" s="1"/>
  <c r="C18" i="2"/>
  <c r="F18" i="2"/>
  <c r="H18" i="2"/>
  <c r="C15" i="6"/>
  <c r="C25" i="6" s="1"/>
  <c r="C35" i="6"/>
  <c r="C28" i="3" l="1"/>
  <c r="I18" i="2"/>
</calcChain>
</file>

<file path=xl/sharedStrings.xml><?xml version="1.0" encoding="utf-8"?>
<sst xmlns="http://schemas.openxmlformats.org/spreadsheetml/2006/main" count="357" uniqueCount="270">
  <si>
    <t>DATE</t>
  </si>
  <si>
    <t>TO</t>
  </si>
  <si>
    <t>ADMIN</t>
  </si>
  <si>
    <t>S137</t>
  </si>
  <si>
    <t>VAT</t>
  </si>
  <si>
    <t>TOTAL</t>
  </si>
  <si>
    <t>TOTALS</t>
  </si>
  <si>
    <t>CHQ</t>
  </si>
  <si>
    <t>FROM</t>
  </si>
  <si>
    <t>PRECEPT</t>
  </si>
  <si>
    <t>OTHER</t>
  </si>
  <si>
    <t>INTEREST</t>
  </si>
  <si>
    <t>STAFF</t>
  </si>
  <si>
    <t>HALL</t>
  </si>
  <si>
    <t>HIRE</t>
  </si>
  <si>
    <t>INSURANCE</t>
  </si>
  <si>
    <t>COSTS</t>
  </si>
  <si>
    <t>REFUND</t>
  </si>
  <si>
    <t>DONATIONS</t>
  </si>
  <si>
    <t>Summary Receipts &amp; Payments Account</t>
  </si>
  <si>
    <t>£</t>
  </si>
  <si>
    <t>Receipts</t>
  </si>
  <si>
    <t xml:space="preserve">   £</t>
  </si>
  <si>
    <t>Interest on Investments</t>
  </si>
  <si>
    <t xml:space="preserve">VAT Repayment </t>
  </si>
  <si>
    <t>Total Receipts</t>
  </si>
  <si>
    <t>Payments</t>
  </si>
  <si>
    <t>Staff Costs</t>
  </si>
  <si>
    <t>Administration</t>
  </si>
  <si>
    <t>Hall Hire</t>
  </si>
  <si>
    <t xml:space="preserve">Insurance </t>
  </si>
  <si>
    <t>Total Payments</t>
  </si>
  <si>
    <t>Receipts and Payments Summary</t>
  </si>
  <si>
    <r>
      <t>Less</t>
    </r>
    <r>
      <rPr>
        <sz val="12"/>
        <rFont val="Times New Roman"/>
        <family val="1"/>
      </rPr>
      <t xml:space="preserve"> Total Payments</t>
    </r>
  </si>
  <si>
    <t>These cumulative funds are represented by:</t>
  </si>
  <si>
    <r>
      <t>The above statement represents the financial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position of the authority at </t>
    </r>
  </si>
  <si>
    <t>Signed: _______________________</t>
  </si>
  <si>
    <t>Signed: ________________________</t>
  </si>
  <si>
    <t>Chairman</t>
  </si>
  <si>
    <t>Responsible Financial Officer</t>
  </si>
  <si>
    <t>Date: _______________</t>
  </si>
  <si>
    <t>Date: __________________________</t>
  </si>
  <si>
    <t>Current Account - Barclays</t>
  </si>
  <si>
    <t>Business Saver - Barclays</t>
  </si>
  <si>
    <t>GRASS</t>
  </si>
  <si>
    <t>CUTTING</t>
  </si>
  <si>
    <t>Bank reconciliation</t>
  </si>
  <si>
    <t>Prepared by: Elaine Pugh - Clerk and RFO</t>
  </si>
  <si>
    <t>CASH BOOK</t>
  </si>
  <si>
    <t>HM Revenue &amp; Customs</t>
  </si>
  <si>
    <t>HM Rev</t>
  </si>
  <si>
    <t>Customs</t>
  </si>
  <si>
    <t>THORPE MARKET PARISH COUNCIL</t>
  </si>
  <si>
    <t>Grass cutting</t>
  </si>
  <si>
    <t>Other</t>
  </si>
  <si>
    <t>ASSETS HELD</t>
  </si>
  <si>
    <t>1 village sign</t>
  </si>
  <si>
    <t>Playing field</t>
  </si>
  <si>
    <t>The Green</t>
  </si>
  <si>
    <t>Play Equipment</t>
  </si>
  <si>
    <t>2 wooden swings</t>
  </si>
  <si>
    <t>1 new notice board</t>
  </si>
  <si>
    <t>1.2.13</t>
  </si>
  <si>
    <t>Bird nest swing (NGF)</t>
  </si>
  <si>
    <t>HMRC</t>
  </si>
  <si>
    <t>Barclays - interest</t>
  </si>
  <si>
    <t>NNDC</t>
  </si>
  <si>
    <t>VAT return</t>
  </si>
  <si>
    <t>01.02.16</t>
  </si>
  <si>
    <t>Risk</t>
  </si>
  <si>
    <t>Insured</t>
  </si>
  <si>
    <t>Action</t>
  </si>
  <si>
    <t>Completed</t>
  </si>
  <si>
    <t>Low</t>
  </si>
  <si>
    <t>Grass cut and maintained</t>
  </si>
  <si>
    <t>N</t>
  </si>
  <si>
    <t>Ensure mowed regularly and moles deterred</t>
  </si>
  <si>
    <t>Moles on play area</t>
  </si>
  <si>
    <t>As necessary</t>
  </si>
  <si>
    <t>Benches maintained</t>
  </si>
  <si>
    <t>Y</t>
  </si>
  <si>
    <t>Monitor</t>
  </si>
  <si>
    <t>Yes</t>
  </si>
  <si>
    <t>N/a</t>
  </si>
  <si>
    <t>Barriers installed</t>
  </si>
  <si>
    <t>No</t>
  </si>
  <si>
    <t>Fidelity guarantee</t>
  </si>
  <si>
    <t>Ensure insurance policy in place and meets reserves</t>
  </si>
  <si>
    <t>In place</t>
  </si>
  <si>
    <t>Cheque Fraud</t>
  </si>
  <si>
    <t>Councillor's to check invoices</t>
  </si>
  <si>
    <t>Checked monthly</t>
  </si>
  <si>
    <t>Cheque signing</t>
  </si>
  <si>
    <t>To be signed by 2 Members</t>
  </si>
  <si>
    <t>Monthly</t>
  </si>
  <si>
    <t>Payments to HMRC</t>
  </si>
  <si>
    <t>Clerk to ensure paid and provide payslips</t>
  </si>
  <si>
    <t>Reported regularly</t>
  </si>
  <si>
    <t>Income</t>
  </si>
  <si>
    <t>Clerk to ensure all income is accounted for</t>
  </si>
  <si>
    <t>Clerk</t>
  </si>
  <si>
    <t>To be undertaken in May/June</t>
  </si>
  <si>
    <t>Asset register</t>
  </si>
  <si>
    <t>Reviewed annually in May</t>
  </si>
  <si>
    <t>Done</t>
  </si>
  <si>
    <t>Council insurance</t>
  </si>
  <si>
    <t>N/A</t>
  </si>
  <si>
    <t>Ensure insurance policy in place</t>
  </si>
  <si>
    <t>Prepared by Elaine Pugh</t>
  </si>
  <si>
    <t>1 new defibrillator with cabinet fixed to Village Hall</t>
  </si>
  <si>
    <t>TOTAL OF ASSETS HELD</t>
  </si>
  <si>
    <t>Bus Shelter</t>
  </si>
  <si>
    <t>Yes cut by Evergreen</t>
  </si>
  <si>
    <t>Enroachment of Registered Village Green</t>
  </si>
  <si>
    <t>Notice board</t>
  </si>
  <si>
    <t>Defibrillator</t>
  </si>
  <si>
    <t xml:space="preserve">Grants/Donations/S137 </t>
  </si>
  <si>
    <t>Petty cash float (not applicable)</t>
  </si>
  <si>
    <t>The net balances reconcile to the Cash Book (receipts and payments) for the year as follows:</t>
  </si>
  <si>
    <t>Checked weekly by Parish Council Members</t>
  </si>
  <si>
    <t>Patrolled by Evergreen and monitored</t>
  </si>
  <si>
    <t>Explanation of variances</t>
  </si>
  <si>
    <t>Attachment 1.2</t>
  </si>
  <si>
    <t>Name of Council:</t>
  </si>
  <si>
    <t>Explanations for variance of more than 15% (and over £200) for individual boxes in Section 1</t>
  </si>
  <si>
    <t>Variance</t>
  </si>
  <si>
    <t>Detailed explanation of variance (with amounts to nearest £10)</t>
  </si>
  <si>
    <t>Section 1</t>
  </si>
  <si>
    <t>(+/-) £</t>
  </si>
  <si>
    <t>Box 1</t>
  </si>
  <si>
    <t>Balances carried forward</t>
  </si>
  <si>
    <t>Box 2</t>
  </si>
  <si>
    <t>Precept</t>
  </si>
  <si>
    <t>Box 3</t>
  </si>
  <si>
    <t>Other Income</t>
  </si>
  <si>
    <t>Box 4</t>
  </si>
  <si>
    <t>Staff costs</t>
  </si>
  <si>
    <t>Box 5</t>
  </si>
  <si>
    <t>Loan interest/</t>
  </si>
  <si>
    <t>NIL</t>
  </si>
  <si>
    <t>£NIL</t>
  </si>
  <si>
    <t>capital</t>
  </si>
  <si>
    <t>Box 6</t>
  </si>
  <si>
    <t>Other payments</t>
  </si>
  <si>
    <t xml:space="preserve">Box 7 </t>
  </si>
  <si>
    <t>Box 9</t>
  </si>
  <si>
    <t>Fixed assets &amp; Long term assets</t>
  </si>
  <si>
    <t>Box 10</t>
  </si>
  <si>
    <t>Total Borrowings</t>
  </si>
  <si>
    <t>Nil</t>
  </si>
  <si>
    <t>£Nil</t>
  </si>
  <si>
    <t>forward</t>
  </si>
  <si>
    <t xml:space="preserve">Balances carried </t>
  </si>
  <si>
    <t>If some of the year-end balances are earmarked for specific</t>
  </si>
  <si>
    <t>purposes rather than general reserves, please provide breakdown:</t>
  </si>
  <si>
    <t>SAM2</t>
  </si>
  <si>
    <t xml:space="preserve">Precept </t>
  </si>
  <si>
    <t>Replaced and installed May 2017</t>
  </si>
  <si>
    <t>GRANT</t>
  </si>
  <si>
    <t>28.11.17</t>
  </si>
  <si>
    <t>Sam 2 - risk assessment - volunteers</t>
  </si>
  <si>
    <t>Medium</t>
  </si>
  <si>
    <t>SAM 2</t>
  </si>
  <si>
    <t>except where there are "compensating" variances which leave a box relatively unchanged.</t>
  </si>
  <si>
    <t>Trees on village green</t>
  </si>
  <si>
    <t>Assessment made of large tree by Poppylands - agreed removal with NNDC tree officer</t>
  </si>
  <si>
    <t>Ros Calvert</t>
  </si>
  <si>
    <t>Elaine Pugh</t>
  </si>
  <si>
    <t>NPTS</t>
  </si>
  <si>
    <t>17-18</t>
  </si>
  <si>
    <t xml:space="preserve">Grants/Donations/Other </t>
  </si>
  <si>
    <t>1 new bench at bus shelter</t>
  </si>
  <si>
    <t>Sam 2 - bluetooth option</t>
  </si>
  <si>
    <t>£8.12 pp</t>
  </si>
  <si>
    <t xml:space="preserve">NNDC - 1st tranche precept </t>
  </si>
  <si>
    <t>NNDC - 2nd tranche precept</t>
  </si>
  <si>
    <t xml:space="preserve">Business Saver </t>
  </si>
  <si>
    <t xml:space="preserve">Current Account </t>
  </si>
  <si>
    <t xml:space="preserve">Elaine Pugh - Clerk </t>
  </si>
  <si>
    <t>Evergreen (May/June/July)</t>
  </si>
  <si>
    <t>The Play Inspection Company</t>
  </si>
  <si>
    <t>2021/2022</t>
  </si>
  <si>
    <t>+£0</t>
  </si>
  <si>
    <t>Play Inspection in June/July - slide removed</t>
  </si>
  <si>
    <t>THORPE MARKET PARISH COUNCIL - INCOME 1st APRIL 2022- 31st March 2023</t>
  </si>
  <si>
    <t>29.04.22</t>
  </si>
  <si>
    <t>P Hayward (March/April)</t>
  </si>
  <si>
    <t>AJ Gallagher</t>
  </si>
  <si>
    <t>24.05.22</t>
  </si>
  <si>
    <t>30.06.22</t>
  </si>
  <si>
    <t>06.06.22</t>
  </si>
  <si>
    <t>19.08.22</t>
  </si>
  <si>
    <t>Big Lottery (play equipment)</t>
  </si>
  <si>
    <t>06.09.22</t>
  </si>
  <si>
    <t>Norfolk CAB</t>
  </si>
  <si>
    <t>Wix (Elaine Pugh)</t>
  </si>
  <si>
    <t>P Hayward (August)</t>
  </si>
  <si>
    <t>NGF Play</t>
  </si>
  <si>
    <t>Westcotec (bus shelter)</t>
  </si>
  <si>
    <t>NCC - Parish Partnership Scheme</t>
  </si>
  <si>
    <t>NCC Parish Partnership Scheme</t>
  </si>
  <si>
    <t>02.08.22</t>
  </si>
  <si>
    <t>07.09.22</t>
  </si>
  <si>
    <t>05.09.22</t>
  </si>
  <si>
    <t>CHT</t>
  </si>
  <si>
    <t>Norfolk Games &amp; Frames</t>
  </si>
  <si>
    <t>Mr P Hayward - Sept/Oct</t>
  </si>
  <si>
    <t xml:space="preserve">Refund to NCC - bus shelter </t>
  </si>
  <si>
    <r>
      <t>For The Year Ending 31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March 2023</t>
    </r>
  </si>
  <si>
    <t>29.11.22</t>
  </si>
  <si>
    <t>07.12.22</t>
  </si>
  <si>
    <t xml:space="preserve">HMRC - VAT reclaim early </t>
  </si>
  <si>
    <t>05.12.22</t>
  </si>
  <si>
    <t>20.02.23</t>
  </si>
  <si>
    <t>Mr P Green - (tree removal)</t>
  </si>
  <si>
    <t>30.09.22</t>
  </si>
  <si>
    <t>Balance at 1st April 2022</t>
  </si>
  <si>
    <r>
      <t>For The Year Ending 31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March </t>
    </r>
    <r>
      <rPr>
        <b/>
        <sz val="12"/>
        <color indexed="10"/>
        <rFont val="Times New Roman"/>
        <family val="1"/>
      </rPr>
      <t>2023</t>
    </r>
  </si>
  <si>
    <t>Balance per bank statements as at 31 March 2023</t>
  </si>
  <si>
    <t>09.04.23</t>
  </si>
  <si>
    <t>Less any unpresented cheques at 31st March 2023</t>
  </si>
  <si>
    <t>Unbanked cash at 31st March 2023</t>
  </si>
  <si>
    <t>Net balances as at 31st March 2023</t>
  </si>
  <si>
    <t>Opening Balance 1st April 2022</t>
  </si>
  <si>
    <t>Add: Receipts in the year 2022/2023</t>
  </si>
  <si>
    <t>Less: Payments in the 2022/2023</t>
  </si>
  <si>
    <t>Closing balance per cash book 2023</t>
  </si>
  <si>
    <t>2022/2023</t>
  </si>
  <si>
    <t>NCC £2586 - bus shelter and Lottery of £9,999 - a double payment</t>
  </si>
  <si>
    <t>was received from NCC £2586 which was returned due to their</t>
  </si>
  <si>
    <t>+£147</t>
  </si>
  <si>
    <t>Additional hours incurred and pay rise given.</t>
  </si>
  <si>
    <t>Payments have increased due to the purchase and installation</t>
  </si>
  <si>
    <t>of the bus shelter £5,006 and the new item of play equipment.</t>
  </si>
  <si>
    <t>£15,454.  We also reimbursed NCC the duplicate payment</t>
  </si>
  <si>
    <t>of £2,586.  Total £23,046.</t>
  </si>
  <si>
    <t>+£23,388</t>
  </si>
  <si>
    <t>06.03.23</t>
  </si>
  <si>
    <t>Cheque not accounted for 671</t>
  </si>
  <si>
    <t>Play Inspection - Cheque number 671</t>
  </si>
  <si>
    <t>Net bank balance as at 31 March 2023</t>
  </si>
  <si>
    <t>(receipts and payments book) as at 31st March 2023</t>
  </si>
  <si>
    <r>
      <t>31</t>
    </r>
    <r>
      <rPr>
        <vertAlign val="superscript"/>
        <sz val="12"/>
        <rFont val="Times New Roman"/>
        <family val="1"/>
      </rPr>
      <t xml:space="preserve">st  </t>
    </r>
    <r>
      <rPr>
        <sz val="12"/>
        <rFont val="Times New Roman"/>
        <family val="1"/>
      </rPr>
      <t>March 2023 and reflects its receipts and payments during the financial year.</t>
    </r>
  </si>
  <si>
    <t>C/F 2022/2023</t>
  </si>
  <si>
    <t>+£1,674</t>
  </si>
  <si>
    <t>Balances were increased in 21/22 due to the commitment</t>
  </si>
  <si>
    <t>to provide a bus shelter and additional play equipment in the</t>
  </si>
  <si>
    <t>year 22/23.</t>
  </si>
  <si>
    <t>There was no increase to the Precept.</t>
  </si>
  <si>
    <t>The income is exceptionally increased due to grants received:</t>
  </si>
  <si>
    <t>error.  A payment  from HMRC VAT £3,496 - this was reclaimed in the same financial year to ease the burden of the financial impact of expenditure incurred for the play equipment and bus shelter.</t>
  </si>
  <si>
    <t>+£18,638</t>
  </si>
  <si>
    <t>-£3,225</t>
  </si>
  <si>
    <t>Balances are lower due to the expenditure incurred in 22/23</t>
  </si>
  <si>
    <t>investing in our community.  We have purchased and installed</t>
  </si>
  <si>
    <t>a bus shelter and new play equipment for our residents.</t>
  </si>
  <si>
    <t>We continue to maintain a realistic reserve and this amount will contribute to any new initiatives the parish may identify.</t>
  </si>
  <si>
    <t>Bus shelter</t>
  </si>
  <si>
    <t>Multi play equipment</t>
  </si>
  <si>
    <t>Westcotec - September 2022</t>
  </si>
  <si>
    <t>NGF - November 2022</t>
  </si>
  <si>
    <t>Accounts for the year ended 31st March 2023- Asset List</t>
  </si>
  <si>
    <t>Increase of fixed assets of £20,460 for the bus shelter and new play equipment.  We have disposed of old play equipment valued on asset list at £2,610 which was dangerous and beyond repair and adjusted the asset list held.</t>
  </si>
  <si>
    <t>+£17,850</t>
  </si>
  <si>
    <t>Date: May 2023</t>
  </si>
  <si>
    <t>New equipment purchased and old removed</t>
  </si>
  <si>
    <t>To be reviewed</t>
  </si>
  <si>
    <t>Yes - new bus shelter installed</t>
  </si>
  <si>
    <t>THORPE MARKET PARISH COUNCIL - RISK ASSESSMENT 2022-2023</t>
  </si>
  <si>
    <t>1 brick bus shelter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</si>
</sst>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/m/yy;@"/>
    <numFmt numFmtId="166" formatCode="_-* #,##0_-;\-* #,##0_-;_-* &quot;-&quot;??_-;_-@_-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2">
    <xf numFmtId="0" fontId="0" fillId="0" borderId="0" xfId="0"/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43" fontId="0" fillId="0" borderId="0" xfId="1" applyFont="1"/>
    <xf numFmtId="44" fontId="0" fillId="0" borderId="0" xfId="0" applyNumberFormat="1"/>
    <xf numFmtId="0" fontId="7" fillId="0" borderId="0" xfId="0" applyFont="1" applyAlignment="1">
      <alignment horizontal="center"/>
    </xf>
    <xf numFmtId="0" fontId="5" fillId="0" borderId="0" xfId="0" applyFont="1"/>
    <xf numFmtId="14" fontId="6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3" fontId="5" fillId="0" borderId="0" xfId="0" applyNumberFormat="1" applyFont="1"/>
    <xf numFmtId="2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2" fontId="5" fillId="0" borderId="0" xfId="0" applyNumberFormat="1" applyFont="1"/>
    <xf numFmtId="2" fontId="6" fillId="0" borderId="0" xfId="0" applyNumberFormat="1" applyFont="1" applyAlignment="1">
      <alignment horizontal="left" indent="4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43" fontId="3" fillId="0" borderId="0" xfId="1" applyFont="1"/>
    <xf numFmtId="43" fontId="3" fillId="0" borderId="1" xfId="1" applyFon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43" fontId="3" fillId="0" borderId="0" xfId="1" applyFont="1" applyBorder="1" applyAlignment="1">
      <alignment horizontal="center"/>
    </xf>
    <xf numFmtId="43" fontId="0" fillId="0" borderId="0" xfId="1" applyFont="1" applyBorder="1"/>
    <xf numFmtId="0" fontId="0" fillId="0" borderId="0" xfId="0" applyBorder="1"/>
    <xf numFmtId="43" fontId="0" fillId="0" borderId="0" xfId="0" applyNumberFormat="1"/>
    <xf numFmtId="0" fontId="14" fillId="0" borderId="0" xfId="0" applyFont="1"/>
    <xf numFmtId="0" fontId="0" fillId="0" borderId="5" xfId="0" applyBorder="1"/>
    <xf numFmtId="2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/>
    <xf numFmtId="43" fontId="3" fillId="0" borderId="9" xfId="0" applyNumberFormat="1" applyFont="1" applyBorder="1"/>
    <xf numFmtId="166" fontId="5" fillId="0" borderId="0" xfId="1" applyNumberFormat="1" applyFont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43" fontId="1" fillId="2" borderId="0" xfId="1" applyFont="1" applyFill="1"/>
    <xf numFmtId="43" fontId="14" fillId="2" borderId="0" xfId="1" applyFont="1" applyFill="1"/>
    <xf numFmtId="43" fontId="3" fillId="2" borderId="1" xfId="1" applyFont="1" applyFill="1" applyBorder="1"/>
    <xf numFmtId="0" fontId="0" fillId="0" borderId="0" xfId="0" applyFill="1"/>
    <xf numFmtId="2" fontId="0" fillId="0" borderId="0" xfId="0" applyNumberFormat="1" applyFill="1"/>
    <xf numFmtId="3" fontId="0" fillId="0" borderId="0" xfId="0" applyNumberFormat="1"/>
    <xf numFmtId="43" fontId="3" fillId="0" borderId="13" xfId="1" applyFont="1" applyBorder="1"/>
    <xf numFmtId="2" fontId="3" fillId="0" borderId="13" xfId="0" applyNumberFormat="1" applyFont="1" applyBorder="1"/>
    <xf numFmtId="0" fontId="0" fillId="0" borderId="14" xfId="0" applyBorder="1"/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43" fontId="5" fillId="0" borderId="0" xfId="0" applyNumberFormat="1" applyFont="1" applyBorder="1"/>
    <xf numFmtId="0" fontId="6" fillId="0" borderId="9" xfId="0" applyFont="1" applyBorder="1"/>
    <xf numFmtId="43" fontId="6" fillId="0" borderId="9" xfId="0" applyNumberFormat="1" applyFont="1" applyBorder="1"/>
    <xf numFmtId="0" fontId="6" fillId="0" borderId="15" xfId="0" applyFont="1" applyBorder="1"/>
    <xf numFmtId="3" fontId="3" fillId="0" borderId="9" xfId="0" applyNumberFormat="1" applyFont="1" applyBorder="1"/>
    <xf numFmtId="0" fontId="3" fillId="0" borderId="15" xfId="0" applyFont="1" applyBorder="1"/>
    <xf numFmtId="0" fontId="3" fillId="0" borderId="9" xfId="0" applyFont="1" applyBorder="1"/>
    <xf numFmtId="4" fontId="0" fillId="0" borderId="16" xfId="0" applyNumberFormat="1" applyBorder="1"/>
    <xf numFmtId="0" fontId="0" fillId="0" borderId="16" xfId="0" applyBorder="1"/>
    <xf numFmtId="4" fontId="3" fillId="0" borderId="1" xfId="0" applyNumberFormat="1" applyFont="1" applyBorder="1"/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2" fontId="0" fillId="0" borderId="12" xfId="0" applyNumberFormat="1" applyBorder="1" applyAlignment="1">
      <alignment horizontal="center"/>
    </xf>
    <xf numFmtId="0" fontId="14" fillId="0" borderId="12" xfId="0" applyFont="1" applyBorder="1" applyAlignment="1">
      <alignment wrapText="1"/>
    </xf>
    <xf numFmtId="0" fontId="14" fillId="0" borderId="10" xfId="0" applyFont="1" applyBorder="1"/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42" fontId="0" fillId="0" borderId="11" xfId="0" applyNumberFormat="1" applyBorder="1" applyAlignment="1">
      <alignment horizontal="center"/>
    </xf>
    <xf numFmtId="0" fontId="3" fillId="0" borderId="2" xfId="0" applyFont="1" applyBorder="1"/>
    <xf numFmtId="0" fontId="14" fillId="0" borderId="12" xfId="0" applyFont="1" applyBorder="1"/>
    <xf numFmtId="0" fontId="14" fillId="0" borderId="11" xfId="0" applyFont="1" applyBorder="1" applyAlignment="1">
      <alignment wrapText="1"/>
    </xf>
    <xf numFmtId="0" fontId="0" fillId="0" borderId="12" xfId="0" applyBorder="1"/>
    <xf numFmtId="42" fontId="14" fillId="0" borderId="10" xfId="0" applyNumberFormat="1" applyFont="1" applyBorder="1" applyAlignment="1">
      <alignment horizontal="center"/>
    </xf>
    <xf numFmtId="0" fontId="14" fillId="0" borderId="11" xfId="0" applyFont="1" applyBorder="1"/>
    <xf numFmtId="42" fontId="0" fillId="0" borderId="2" xfId="0" applyNumberForma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2" fontId="14" fillId="0" borderId="11" xfId="0" applyNumberFormat="1" applyFont="1" applyBorder="1" applyAlignment="1">
      <alignment horizontal="center"/>
    </xf>
    <xf numFmtId="8" fontId="14" fillId="0" borderId="10" xfId="0" applyNumberFormat="1" applyFont="1" applyBorder="1" applyAlignment="1">
      <alignment horizontal="left"/>
    </xf>
    <xf numFmtId="0" fontId="19" fillId="0" borderId="10" xfId="0" applyFont="1" applyBorder="1"/>
    <xf numFmtId="43" fontId="14" fillId="0" borderId="14" xfId="1" applyFont="1" applyFill="1" applyBorder="1"/>
    <xf numFmtId="0" fontId="14" fillId="0" borderId="14" xfId="0" applyFont="1" applyFill="1" applyBorder="1"/>
    <xf numFmtId="2" fontId="14" fillId="0" borderId="14" xfId="0" applyNumberFormat="1" applyFont="1" applyFill="1" applyBorder="1"/>
    <xf numFmtId="43" fontId="0" fillId="0" borderId="14" xfId="1" applyFont="1" applyBorder="1"/>
    <xf numFmtId="165" fontId="0" fillId="0" borderId="14" xfId="0" applyNumberFormat="1" applyFill="1" applyBorder="1"/>
    <xf numFmtId="0" fontId="0" fillId="0" borderId="14" xfId="0" applyFont="1" applyFill="1" applyBorder="1"/>
    <xf numFmtId="0" fontId="3" fillId="4" borderId="9" xfId="0" applyFont="1" applyFill="1" applyBorder="1"/>
    <xf numFmtId="164" fontId="0" fillId="0" borderId="14" xfId="0" applyNumberFormat="1" applyBorder="1"/>
    <xf numFmtId="164" fontId="0" fillId="0" borderId="14" xfId="0" applyNumberFormat="1" applyFill="1" applyBorder="1"/>
    <xf numFmtId="2" fontId="0" fillId="0" borderId="14" xfId="0" applyNumberFormat="1" applyBorder="1"/>
    <xf numFmtId="7" fontId="0" fillId="0" borderId="14" xfId="1" applyNumberFormat="1" applyFont="1" applyBorder="1"/>
    <xf numFmtId="2" fontId="0" fillId="0" borderId="18" xfId="0" applyNumberFormat="1" applyBorder="1"/>
    <xf numFmtId="43" fontId="0" fillId="0" borderId="18" xfId="1" applyFont="1" applyBorder="1"/>
    <xf numFmtId="164" fontId="3" fillId="4" borderId="9" xfId="0" applyNumberFormat="1" applyFont="1" applyFill="1" applyBorder="1"/>
    <xf numFmtId="0" fontId="14" fillId="0" borderId="17" xfId="0" applyFont="1" applyFill="1" applyBorder="1"/>
    <xf numFmtId="44" fontId="0" fillId="0" borderId="0" xfId="0" applyNumberFormat="1" applyBorder="1"/>
    <xf numFmtId="2" fontId="3" fillId="4" borderId="11" xfId="0" applyNumberFormat="1" applyFont="1" applyFill="1" applyBorder="1"/>
    <xf numFmtId="43" fontId="3" fillId="4" borderId="11" xfId="1" applyFont="1" applyFill="1" applyBorder="1"/>
    <xf numFmtId="2" fontId="17" fillId="0" borderId="14" xfId="0" applyNumberFormat="1" applyFont="1" applyFill="1" applyBorder="1"/>
    <xf numFmtId="7" fontId="14" fillId="0" borderId="14" xfId="1" applyNumberFormat="1" applyFont="1" applyFill="1" applyBorder="1"/>
    <xf numFmtId="2" fontId="0" fillId="0" borderId="14" xfId="0" applyNumberFormat="1" applyFill="1" applyBorder="1"/>
    <xf numFmtId="43" fontId="0" fillId="0" borderId="14" xfId="1" applyFont="1" applyFill="1" applyBorder="1"/>
    <xf numFmtId="44" fontId="0" fillId="0" borderId="11" xfId="0" applyNumberFormat="1" applyBorder="1"/>
    <xf numFmtId="44" fontId="0" fillId="0" borderId="7" xfId="0" applyNumberFormat="1" applyBorder="1"/>
    <xf numFmtId="0" fontId="5" fillId="0" borderId="0" xfId="0" applyFont="1" applyFill="1" applyBorder="1"/>
    <xf numFmtId="2" fontId="3" fillId="4" borderId="12" xfId="0" applyNumberFormat="1" applyFont="1" applyFill="1" applyBorder="1"/>
    <xf numFmtId="43" fontId="3" fillId="4" borderId="12" xfId="1" applyFont="1" applyFill="1" applyBorder="1"/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166" fontId="18" fillId="3" borderId="10" xfId="1" applyNumberFormat="1" applyFont="1" applyFill="1" applyBorder="1" applyAlignment="1"/>
    <xf numFmtId="0" fontId="0" fillId="3" borderId="11" xfId="0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43" fontId="1" fillId="0" borderId="14" xfId="1" applyFont="1" applyBorder="1"/>
    <xf numFmtId="0" fontId="0" fillId="0" borderId="14" xfId="0" applyFill="1" applyBorder="1"/>
    <xf numFmtId="43" fontId="1" fillId="0" borderId="14" xfId="1" applyFont="1" applyFill="1" applyBorder="1"/>
    <xf numFmtId="165" fontId="3" fillId="4" borderId="9" xfId="0" applyNumberFormat="1" applyFont="1" applyFill="1" applyBorder="1"/>
    <xf numFmtId="17" fontId="3" fillId="0" borderId="0" xfId="0" applyNumberFormat="1" applyFont="1"/>
    <xf numFmtId="165" fontId="0" fillId="0" borderId="18" xfId="0" applyNumberFormat="1" applyFill="1" applyBorder="1"/>
    <xf numFmtId="0" fontId="14" fillId="0" borderId="18" xfId="0" applyFont="1" applyBorder="1"/>
    <xf numFmtId="43" fontId="0" fillId="0" borderId="18" xfId="1" applyFont="1" applyFill="1" applyBorder="1"/>
    <xf numFmtId="43" fontId="18" fillId="4" borderId="12" xfId="1" applyFont="1" applyFill="1" applyBorder="1"/>
    <xf numFmtId="0" fontId="0" fillId="0" borderId="18" xfId="0" applyBorder="1"/>
    <xf numFmtId="43" fontId="1" fillId="0" borderId="18" xfId="1" applyFont="1" applyBorder="1"/>
    <xf numFmtId="2" fontId="0" fillId="0" borderId="16" xfId="0" applyNumberFormat="1" applyBorder="1"/>
    <xf numFmtId="0" fontId="0" fillId="3" borderId="4" xfId="0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4" fontId="14" fillId="0" borderId="0" xfId="0" applyNumberFormat="1" applyFont="1"/>
    <xf numFmtId="2" fontId="3" fillId="0" borderId="0" xfId="0" applyNumberFormat="1" applyFont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1" fillId="0" borderId="14" xfId="0" applyFont="1" applyFill="1" applyBorder="1"/>
    <xf numFmtId="165" fontId="1" fillId="0" borderId="14" xfId="0" applyNumberFormat="1" applyFont="1" applyFill="1" applyBorder="1"/>
    <xf numFmtId="2" fontId="1" fillId="0" borderId="14" xfId="0" applyNumberFormat="1" applyFont="1" applyFill="1" applyBorder="1"/>
    <xf numFmtId="2" fontId="2" fillId="0" borderId="14" xfId="0" applyNumberFormat="1" applyFont="1" applyFill="1" applyBorder="1"/>
    <xf numFmtId="0" fontId="0" fillId="0" borderId="0" xfId="0" applyFill="1" applyBorder="1"/>
    <xf numFmtId="0" fontId="0" fillId="0" borderId="17" xfId="0" applyBorder="1"/>
    <xf numFmtId="2" fontId="1" fillId="0" borderId="14" xfId="0" applyNumberFormat="1" applyFont="1" applyBorder="1"/>
    <xf numFmtId="165" fontId="1" fillId="0" borderId="18" xfId="0" applyNumberFormat="1" applyFont="1" applyFill="1" applyBorder="1"/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5" xfId="0" applyNumberFormat="1" applyFont="1" applyBorder="1" applyAlignment="1">
      <alignment horizontal="center"/>
    </xf>
    <xf numFmtId="0" fontId="1" fillId="0" borderId="10" xfId="0" applyFont="1" applyBorder="1"/>
    <xf numFmtId="164" fontId="1" fillId="0" borderId="14" xfId="0" applyNumberFormat="1" applyFont="1" applyFill="1" applyBorder="1"/>
    <xf numFmtId="43" fontId="14" fillId="0" borderId="14" xfId="1" applyNumberFormat="1" applyFont="1" applyFill="1" applyBorder="1"/>
    <xf numFmtId="8" fontId="1" fillId="0" borderId="14" xfId="0" applyNumberFormat="1" applyFont="1" applyBorder="1"/>
    <xf numFmtId="44" fontId="3" fillId="0" borderId="11" xfId="0" applyNumberFormat="1" applyFont="1" applyBorder="1"/>
    <xf numFmtId="44" fontId="1" fillId="0" borderId="7" xfId="0" applyNumberFormat="1" applyFont="1" applyBorder="1"/>
    <xf numFmtId="44" fontId="0" fillId="0" borderId="7" xfId="1" applyNumberFormat="1" applyFont="1" applyBorder="1"/>
    <xf numFmtId="44" fontId="0" fillId="0" borderId="8" xfId="1" applyNumberFormat="1" applyFont="1" applyBorder="1"/>
    <xf numFmtId="7" fontId="0" fillId="0" borderId="14" xfId="1" applyNumberFormat="1" applyFont="1" applyFill="1" applyBorder="1"/>
    <xf numFmtId="2" fontId="0" fillId="0" borderId="14" xfId="0" applyNumberFormat="1" applyFont="1" applyFill="1" applyBorder="1"/>
    <xf numFmtId="7" fontId="1" fillId="0" borderId="14" xfId="1" applyNumberFormat="1" applyFont="1" applyFill="1" applyBorder="1"/>
    <xf numFmtId="164" fontId="1" fillId="0" borderId="14" xfId="0" applyNumberFormat="1" applyFont="1" applyBorder="1"/>
    <xf numFmtId="7" fontId="1" fillId="0" borderId="14" xfId="1" applyNumberFormat="1" applyFont="1" applyBorder="1"/>
    <xf numFmtId="8" fontId="0" fillId="0" borderId="14" xfId="0" applyNumberFormat="1" applyFont="1" applyFill="1" applyBorder="1"/>
    <xf numFmtId="0" fontId="1" fillId="0" borderId="12" xfId="0" applyFont="1" applyBorder="1"/>
    <xf numFmtId="0" fontId="20" fillId="0" borderId="0" xfId="0" applyFont="1"/>
    <xf numFmtId="43" fontId="21" fillId="2" borderId="0" xfId="1" applyFont="1" applyFill="1"/>
    <xf numFmtId="164" fontId="21" fillId="0" borderId="14" xfId="0" applyNumberFormat="1" applyFont="1" applyBorder="1"/>
    <xf numFmtId="8" fontId="21" fillId="0" borderId="14" xfId="0" applyNumberFormat="1" applyFont="1" applyBorder="1"/>
    <xf numFmtId="0" fontId="21" fillId="0" borderId="14" xfId="0" applyFont="1" applyFill="1" applyBorder="1"/>
    <xf numFmtId="2" fontId="21" fillId="0" borderId="14" xfId="0" applyNumberFormat="1" applyFont="1" applyBorder="1"/>
    <xf numFmtId="43" fontId="21" fillId="0" borderId="14" xfId="1" applyFont="1" applyBorder="1"/>
    <xf numFmtId="7" fontId="21" fillId="0" borderId="14" xfId="1" applyNumberFormat="1" applyFont="1" applyBorder="1"/>
    <xf numFmtId="0" fontId="21" fillId="0" borderId="0" xfId="0" applyFont="1"/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/>
    <xf numFmtId="164" fontId="1" fillId="0" borderId="18" xfId="0" applyNumberFormat="1" applyFont="1" applyFill="1" applyBorder="1"/>
    <xf numFmtId="0" fontId="14" fillId="0" borderId="18" xfId="0" applyFont="1" applyFill="1" applyBorder="1"/>
    <xf numFmtId="2" fontId="14" fillId="0" borderId="18" xfId="0" applyNumberFormat="1" applyFont="1" applyFill="1" applyBorder="1"/>
    <xf numFmtId="2" fontId="17" fillId="0" borderId="18" xfId="0" applyNumberFormat="1" applyFont="1" applyFill="1" applyBorder="1"/>
    <xf numFmtId="2" fontId="11" fillId="4" borderId="11" xfId="0" applyNumberFormat="1" applyFont="1" applyFill="1" applyBorder="1"/>
    <xf numFmtId="43" fontId="14" fillId="0" borderId="18" xfId="1" applyFont="1" applyFill="1" applyBorder="1"/>
    <xf numFmtId="7" fontId="14" fillId="0" borderId="18" xfId="1" applyNumberFormat="1" applyFont="1" applyFill="1" applyBorder="1"/>
    <xf numFmtId="7" fontId="3" fillId="4" borderId="12" xfId="1" applyNumberFormat="1" applyFont="1" applyFill="1" applyBorder="1"/>
    <xf numFmtId="7" fontId="3" fillId="4" borderId="11" xfId="1" applyNumberFormat="1" applyFont="1" applyFill="1" applyBorder="1"/>
    <xf numFmtId="2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6"/>
  <sheetViews>
    <sheetView workbookViewId="0">
      <selection activeCell="S32" sqref="S32"/>
    </sheetView>
  </sheetViews>
  <sheetFormatPr defaultRowHeight="12.75" x14ac:dyDescent="0.2"/>
  <cols>
    <col min="1" max="1" width="15.140625" style="1" customWidth="1"/>
    <col min="2" max="2" width="31.5703125" customWidth="1"/>
    <col min="3" max="3" width="12.28515625" customWidth="1"/>
    <col min="4" max="4" width="11.5703125" customWidth="1"/>
    <col min="5" max="5" width="9.28515625" bestFit="1" customWidth="1"/>
    <col min="12" max="12" width="9.28515625" bestFit="1" customWidth="1"/>
    <col min="20" max="20" width="9.28515625" bestFit="1" customWidth="1"/>
    <col min="29" max="29" width="9.28515625" bestFit="1" customWidth="1"/>
    <col min="37" max="37" width="9.28515625" bestFit="1" customWidth="1"/>
    <col min="44" max="44" width="9.28515625" bestFit="1" customWidth="1"/>
    <col min="53" max="53" width="9.28515625" bestFit="1" customWidth="1"/>
  </cols>
  <sheetData>
    <row r="1" spans="1:5" ht="20.25" x14ac:dyDescent="0.3">
      <c r="A1" s="17"/>
      <c r="B1" s="9" t="s">
        <v>52</v>
      </c>
    </row>
    <row r="2" spans="1:5" ht="15.75" x14ac:dyDescent="0.25">
      <c r="A2" s="22"/>
      <c r="B2" s="15" t="s">
        <v>19</v>
      </c>
      <c r="C2" s="24"/>
      <c r="D2" s="24"/>
    </row>
    <row r="3" spans="1:5" ht="18.75" x14ac:dyDescent="0.25">
      <c r="A3" s="22"/>
      <c r="B3" s="15" t="s">
        <v>208</v>
      </c>
      <c r="C3" s="24"/>
      <c r="D3" s="24"/>
    </row>
    <row r="4" spans="1:5" ht="15.75" x14ac:dyDescent="0.25">
      <c r="A4" s="11">
        <v>44651</v>
      </c>
      <c r="C4" s="11">
        <v>45016</v>
      </c>
      <c r="D4" s="11"/>
    </row>
    <row r="5" spans="1:5" ht="15.75" x14ac:dyDescent="0.25">
      <c r="A5" s="139" t="s">
        <v>22</v>
      </c>
      <c r="B5" s="15" t="s">
        <v>21</v>
      </c>
      <c r="C5" s="15" t="s">
        <v>22</v>
      </c>
    </row>
    <row r="6" spans="1:5" ht="15.75" x14ac:dyDescent="0.25">
      <c r="A6" s="7">
        <v>6000</v>
      </c>
      <c r="B6" s="10" t="s">
        <v>156</v>
      </c>
      <c r="C6" s="7">
        <v>6000</v>
      </c>
      <c r="D6" s="7"/>
    </row>
    <row r="7" spans="1:5" ht="15.75" x14ac:dyDescent="0.25">
      <c r="A7" s="1">
        <v>0.08</v>
      </c>
      <c r="B7" s="10" t="s">
        <v>23</v>
      </c>
      <c r="C7" s="1">
        <v>1.97</v>
      </c>
      <c r="D7" s="1"/>
      <c r="E7" s="10"/>
    </row>
    <row r="8" spans="1:5" ht="15.75" x14ac:dyDescent="0.25">
      <c r="A8" s="1">
        <v>30.7</v>
      </c>
      <c r="B8" s="10" t="s">
        <v>24</v>
      </c>
      <c r="C8" s="7">
        <v>3496.12</v>
      </c>
      <c r="D8" s="1"/>
    </row>
    <row r="9" spans="1:5" ht="15.75" x14ac:dyDescent="0.25">
      <c r="A9" s="7">
        <v>0</v>
      </c>
      <c r="B9" s="10" t="s">
        <v>170</v>
      </c>
      <c r="C9" s="7">
        <v>15171</v>
      </c>
      <c r="D9" s="7"/>
    </row>
    <row r="10" spans="1:5" ht="16.5" thickBot="1" x14ac:dyDescent="0.3">
      <c r="A10" s="26">
        <f>SUM(A6:A9)</f>
        <v>6030.78</v>
      </c>
      <c r="B10" s="12" t="s">
        <v>25</v>
      </c>
      <c r="C10" s="26">
        <f>SUM(C6:C9)</f>
        <v>24669.09</v>
      </c>
      <c r="D10" s="31"/>
    </row>
    <row r="11" spans="1:5" ht="16.5" thickTop="1" x14ac:dyDescent="0.25">
      <c r="A11" s="21"/>
      <c r="C11" s="1"/>
    </row>
    <row r="12" spans="1:5" ht="15.75" x14ac:dyDescent="0.25">
      <c r="A12" s="21"/>
      <c r="B12" s="21" t="s">
        <v>26</v>
      </c>
      <c r="C12" s="1"/>
    </row>
    <row r="13" spans="1:5" ht="15.75" x14ac:dyDescent="0.25">
      <c r="A13" s="7">
        <v>1008.8</v>
      </c>
      <c r="B13" s="10" t="s">
        <v>27</v>
      </c>
      <c r="C13" s="7">
        <v>1287.4000000000001</v>
      </c>
    </row>
    <row r="14" spans="1:5" ht="15.75" x14ac:dyDescent="0.25">
      <c r="A14" s="1">
        <v>301.27999999999997</v>
      </c>
      <c r="B14" s="10" t="s">
        <v>28</v>
      </c>
      <c r="C14" s="1">
        <v>322.42</v>
      </c>
    </row>
    <row r="15" spans="1:5" ht="15.75" x14ac:dyDescent="0.25">
      <c r="A15" s="1">
        <v>0</v>
      </c>
      <c r="B15" s="10" t="s">
        <v>29</v>
      </c>
      <c r="C15" s="1">
        <v>0</v>
      </c>
    </row>
    <row r="16" spans="1:5" ht="15.75" x14ac:dyDescent="0.25">
      <c r="A16" s="1">
        <v>191.2</v>
      </c>
      <c r="B16" s="10" t="s">
        <v>49</v>
      </c>
      <c r="C16" s="1">
        <v>59.6</v>
      </c>
    </row>
    <row r="17" spans="1:5" ht="15.75" x14ac:dyDescent="0.25">
      <c r="A17" s="1">
        <v>445.97</v>
      </c>
      <c r="B17" s="10" t="s">
        <v>30</v>
      </c>
      <c r="C17" s="1">
        <v>532.58000000000004</v>
      </c>
    </row>
    <row r="18" spans="1:5" ht="15.75" x14ac:dyDescent="0.25">
      <c r="A18" s="1">
        <v>0</v>
      </c>
      <c r="B18" s="10" t="s">
        <v>116</v>
      </c>
      <c r="C18" s="1">
        <v>40</v>
      </c>
    </row>
    <row r="19" spans="1:5" ht="15.75" x14ac:dyDescent="0.25">
      <c r="A19" s="7">
        <v>2000</v>
      </c>
      <c r="B19" s="10" t="s">
        <v>53</v>
      </c>
      <c r="C19" s="7">
        <v>2000</v>
      </c>
    </row>
    <row r="20" spans="1:5" ht="15.75" x14ac:dyDescent="0.25">
      <c r="A20" s="7">
        <v>368.17</v>
      </c>
      <c r="B20" s="10" t="s">
        <v>54</v>
      </c>
      <c r="C20" s="7">
        <v>20183.099999999999</v>
      </c>
      <c r="D20" s="10"/>
    </row>
    <row r="21" spans="1:5" ht="15.75" x14ac:dyDescent="0.25">
      <c r="A21" s="1">
        <v>42.2</v>
      </c>
      <c r="B21" s="10" t="s">
        <v>4</v>
      </c>
      <c r="C21" s="7">
        <v>3468.42</v>
      </c>
      <c r="D21" s="10"/>
    </row>
    <row r="22" spans="1:5" ht="16.5" thickBot="1" x14ac:dyDescent="0.3">
      <c r="A22" s="26">
        <f>SUM(A13:A21)</f>
        <v>4357.62</v>
      </c>
      <c r="B22" s="12" t="s">
        <v>31</v>
      </c>
      <c r="C22" s="26">
        <f>SUM(C13:C21)</f>
        <v>27893.519999999997</v>
      </c>
      <c r="D22" s="31"/>
    </row>
    <row r="23" spans="1:5" ht="16.5" thickTop="1" x14ac:dyDescent="0.25">
      <c r="A23" s="21"/>
      <c r="C23" s="1"/>
    </row>
    <row r="24" spans="1:5" ht="14.25" x14ac:dyDescent="0.2">
      <c r="A24" s="195" t="s">
        <v>32</v>
      </c>
      <c r="B24" s="195"/>
      <c r="C24" s="195"/>
      <c r="D24" s="195"/>
    </row>
    <row r="25" spans="1:5" ht="15.75" x14ac:dyDescent="0.25">
      <c r="A25" s="7">
        <v>5302.48</v>
      </c>
      <c r="B25" s="10" t="s">
        <v>216</v>
      </c>
      <c r="C25" s="7">
        <f>A33</f>
        <v>6975.6399999999994</v>
      </c>
      <c r="E25" s="10"/>
    </row>
    <row r="26" spans="1:5" ht="15.75" x14ac:dyDescent="0.25">
      <c r="A26" s="7">
        <f>A10</f>
        <v>6030.78</v>
      </c>
      <c r="B26" s="10" t="s">
        <v>25</v>
      </c>
      <c r="C26" s="7">
        <f>C10</f>
        <v>24669.09</v>
      </c>
    </row>
    <row r="27" spans="1:5" ht="15.75" x14ac:dyDescent="0.25">
      <c r="A27" s="7">
        <f>A22</f>
        <v>4357.62</v>
      </c>
      <c r="B27" s="12" t="s">
        <v>33</v>
      </c>
      <c r="C27" s="7">
        <f>C22</f>
        <v>27893.519999999997</v>
      </c>
    </row>
    <row r="28" spans="1:5" ht="16.5" thickBot="1" x14ac:dyDescent="0.3">
      <c r="A28" s="26">
        <f>A25+A26-A27</f>
        <v>6975.6399999999985</v>
      </c>
      <c r="B28" s="12" t="s">
        <v>243</v>
      </c>
      <c r="C28" s="26">
        <f>C25+C26-C27</f>
        <v>3751.2100000000028</v>
      </c>
      <c r="E28" s="12"/>
    </row>
    <row r="29" spans="1:5" ht="12.75" customHeight="1" thickTop="1" x14ac:dyDescent="0.25">
      <c r="A29" s="194" t="s">
        <v>34</v>
      </c>
      <c r="B29" s="194"/>
      <c r="C29" s="194"/>
      <c r="D29" s="194"/>
    </row>
    <row r="30" spans="1:5" ht="15.75" x14ac:dyDescent="0.25">
      <c r="A30" s="48">
        <v>6129.23</v>
      </c>
      <c r="B30" s="10" t="s">
        <v>177</v>
      </c>
      <c r="C30" s="48">
        <v>2932.43</v>
      </c>
      <c r="E30" s="36"/>
    </row>
    <row r="31" spans="1:5" ht="15.75" x14ac:dyDescent="0.25">
      <c r="A31" s="49">
        <v>903.81</v>
      </c>
      <c r="B31" s="10" t="s">
        <v>176</v>
      </c>
      <c r="C31" s="49">
        <v>905.78</v>
      </c>
      <c r="E31" s="10"/>
    </row>
    <row r="32" spans="1:5" ht="15.75" x14ac:dyDescent="0.25">
      <c r="A32" s="49">
        <v>57.4</v>
      </c>
      <c r="B32" s="174" t="s">
        <v>238</v>
      </c>
      <c r="C32" s="175">
        <v>87</v>
      </c>
      <c r="E32" s="10"/>
    </row>
    <row r="33" spans="1:5" ht="13.5" thickBot="1" x14ac:dyDescent="0.25">
      <c r="A33" s="50">
        <f>A30+A31-A32</f>
        <v>6975.6399999999994</v>
      </c>
      <c r="C33" s="50">
        <f>C30+C31-C32</f>
        <v>3751.21</v>
      </c>
    </row>
    <row r="34" spans="1:5" ht="12.75" customHeight="1" thickTop="1" x14ac:dyDescent="0.25">
      <c r="A34" s="13"/>
    </row>
    <row r="35" spans="1:5" ht="15.75" x14ac:dyDescent="0.25">
      <c r="A35" s="20" t="s">
        <v>35</v>
      </c>
      <c r="B35" s="20"/>
      <c r="C35" s="20"/>
    </row>
    <row r="36" spans="1:5" ht="18.75" x14ac:dyDescent="0.25">
      <c r="A36" s="20" t="s">
        <v>242</v>
      </c>
      <c r="B36" s="20"/>
      <c r="C36" s="20"/>
    </row>
    <row r="37" spans="1:5" ht="15.75" x14ac:dyDescent="0.25">
      <c r="A37" s="18"/>
    </row>
    <row r="38" spans="1:5" ht="15.75" x14ac:dyDescent="0.25">
      <c r="A38" s="19" t="s">
        <v>36</v>
      </c>
      <c r="B38" s="19"/>
      <c r="C38" s="12" t="s">
        <v>37</v>
      </c>
      <c r="D38" s="12"/>
      <c r="E38" s="12"/>
    </row>
    <row r="39" spans="1:5" ht="15.75" x14ac:dyDescent="0.25">
      <c r="A39" s="12" t="s">
        <v>38</v>
      </c>
      <c r="C39" s="12" t="s">
        <v>39</v>
      </c>
      <c r="D39" s="12"/>
    </row>
    <row r="40" spans="1:5" ht="15.75" x14ac:dyDescent="0.25">
      <c r="A40" s="19" t="s">
        <v>40</v>
      </c>
      <c r="B40" s="19"/>
      <c r="C40" s="12" t="s">
        <v>41</v>
      </c>
      <c r="D40" s="12"/>
      <c r="E40" s="12"/>
    </row>
    <row r="41" spans="1:5" ht="15.75" x14ac:dyDescent="0.25">
      <c r="A41" s="2"/>
      <c r="B41" s="2"/>
      <c r="C41" s="12"/>
      <c r="D41" s="12"/>
      <c r="E41" s="12"/>
    </row>
    <row r="42" spans="1:5" ht="15.75" x14ac:dyDescent="0.25">
      <c r="A42" s="2"/>
      <c r="B42" s="2"/>
      <c r="C42" s="12"/>
      <c r="D42" s="12"/>
      <c r="E42" s="12"/>
    </row>
    <row r="43" spans="1:5" ht="15.75" x14ac:dyDescent="0.25">
      <c r="A43" s="2"/>
      <c r="B43" s="2"/>
      <c r="C43" s="12"/>
      <c r="D43" s="12"/>
      <c r="E43" s="12"/>
    </row>
    <row r="44" spans="1:5" ht="15.75" x14ac:dyDescent="0.25">
      <c r="A44" s="2"/>
      <c r="B44" s="2"/>
      <c r="C44" s="12"/>
      <c r="D44" s="12"/>
      <c r="E44" s="12"/>
    </row>
    <row r="45" spans="1:5" x14ac:dyDescent="0.2">
      <c r="A45"/>
    </row>
    <row r="46" spans="1:5" ht="15.75" x14ac:dyDescent="0.25">
      <c r="A46" s="12"/>
    </row>
    <row r="47" spans="1:5" x14ac:dyDescent="0.2">
      <c r="A47"/>
    </row>
    <row r="48" spans="1:5" x14ac:dyDescent="0.2">
      <c r="A48"/>
    </row>
    <row r="49" spans="1:47" x14ac:dyDescent="0.2">
      <c r="A49"/>
    </row>
    <row r="50" spans="1:47" x14ac:dyDescent="0.2">
      <c r="A50"/>
    </row>
    <row r="51" spans="1:47" x14ac:dyDescent="0.2">
      <c r="A51"/>
    </row>
    <row r="52" spans="1:47" x14ac:dyDescent="0.2">
      <c r="A52"/>
    </row>
    <row r="53" spans="1:47" x14ac:dyDescent="0.2">
      <c r="A53"/>
    </row>
    <row r="54" spans="1:47" x14ac:dyDescent="0.2">
      <c r="A54"/>
    </row>
    <row r="55" spans="1:47" x14ac:dyDescent="0.2">
      <c r="A55"/>
    </row>
    <row r="56" spans="1:47" x14ac:dyDescent="0.2">
      <c r="A56"/>
    </row>
    <row r="57" spans="1:47" ht="15.75" x14ac:dyDescent="0.25">
      <c r="A57"/>
      <c r="C57" s="10"/>
      <c r="E57" s="10"/>
      <c r="F57" s="10"/>
      <c r="H57" s="10"/>
      <c r="N57" s="10"/>
      <c r="P57" s="10"/>
      <c r="W57" s="10"/>
      <c r="Y57" s="10"/>
      <c r="AE57" s="10"/>
      <c r="AG57" s="10"/>
      <c r="AL57" s="10"/>
      <c r="AN57" s="10"/>
      <c r="AU57" s="10"/>
    </row>
    <row r="58" spans="1:47" ht="15.75" x14ac:dyDescent="0.25">
      <c r="A58"/>
      <c r="C58" s="10"/>
      <c r="E58" s="10"/>
      <c r="F58" s="10"/>
      <c r="H58" s="10"/>
      <c r="N58" s="10"/>
      <c r="P58" s="10"/>
      <c r="W58" s="10"/>
      <c r="Y58" s="10"/>
      <c r="AE58" s="10"/>
      <c r="AG58" s="10"/>
      <c r="AL58" s="10"/>
      <c r="AN58" s="10"/>
      <c r="AU58" s="10"/>
    </row>
    <row r="59" spans="1:47" ht="15.75" x14ac:dyDescent="0.25">
      <c r="A59"/>
      <c r="C59" s="10"/>
      <c r="E59" s="10"/>
      <c r="F59" s="10"/>
      <c r="H59" s="10"/>
      <c r="N59" s="10"/>
      <c r="P59" s="10"/>
      <c r="W59" s="10"/>
      <c r="Y59" s="10"/>
      <c r="AE59" s="10"/>
      <c r="AG59" s="10"/>
      <c r="AL59" s="10"/>
      <c r="AN59" s="10"/>
      <c r="AU59" s="10"/>
    </row>
    <row r="60" spans="1:47" ht="15.75" x14ac:dyDescent="0.25">
      <c r="A60"/>
      <c r="C60" s="10"/>
      <c r="E60" s="10"/>
      <c r="F60" s="10"/>
      <c r="H60" s="10"/>
      <c r="N60" s="10"/>
      <c r="P60" s="10"/>
      <c r="W60" s="10"/>
      <c r="Y60" s="10"/>
      <c r="AE60" s="10"/>
      <c r="AG60" s="10"/>
      <c r="AL60" s="10"/>
      <c r="AN60" s="10"/>
      <c r="AU60" s="10"/>
    </row>
    <row r="61" spans="1:47" ht="15.75" x14ac:dyDescent="0.25">
      <c r="A61"/>
      <c r="C61" s="10"/>
      <c r="E61" s="10"/>
      <c r="F61" s="10"/>
      <c r="H61" s="10"/>
      <c r="N61" s="10"/>
      <c r="P61" s="10"/>
      <c r="W61" s="10"/>
      <c r="Y61" s="10"/>
      <c r="AE61" s="10"/>
      <c r="AG61" s="10"/>
      <c r="AL61" s="10"/>
      <c r="AN61" s="10"/>
      <c r="AU61" s="10"/>
    </row>
    <row r="62" spans="1:47" ht="15.75" x14ac:dyDescent="0.25">
      <c r="A62"/>
      <c r="C62" s="10"/>
      <c r="E62" s="10"/>
      <c r="F62" s="10"/>
      <c r="H62" s="10"/>
      <c r="N62" s="10"/>
      <c r="P62" s="10"/>
      <c r="W62" s="10"/>
      <c r="Y62" s="10"/>
      <c r="AE62" s="10"/>
      <c r="AG62" s="10"/>
      <c r="AL62" s="10"/>
      <c r="AN62" s="10"/>
      <c r="AU62" s="10"/>
    </row>
    <row r="63" spans="1:47" ht="15.75" x14ac:dyDescent="0.25">
      <c r="A63"/>
      <c r="C63" s="10"/>
      <c r="E63" s="10"/>
      <c r="F63" s="10"/>
      <c r="H63" s="10"/>
      <c r="N63" s="10"/>
      <c r="P63" s="10"/>
      <c r="W63" s="10"/>
      <c r="Y63" s="10"/>
      <c r="AE63" s="10"/>
      <c r="AG63" s="10"/>
      <c r="AL63" s="10"/>
      <c r="AN63" s="10"/>
      <c r="AU63" s="10"/>
    </row>
    <row r="64" spans="1:47" ht="15.75" x14ac:dyDescent="0.25">
      <c r="A64"/>
      <c r="C64" s="10"/>
      <c r="E64" s="10"/>
      <c r="F64" s="10"/>
      <c r="H64" s="10"/>
      <c r="N64" s="10"/>
      <c r="P64" s="10"/>
      <c r="W64" s="10"/>
      <c r="Y64" s="10"/>
      <c r="AE64" s="10"/>
      <c r="AG64" s="10"/>
      <c r="AL64" s="10"/>
      <c r="AN64" s="10"/>
      <c r="AU64" s="10"/>
    </row>
    <row r="65" spans="1:47" ht="15.75" x14ac:dyDescent="0.25">
      <c r="A65"/>
      <c r="C65" s="10"/>
      <c r="E65" s="10"/>
      <c r="F65" s="10"/>
      <c r="H65" s="10"/>
      <c r="N65" s="10"/>
      <c r="P65" s="10"/>
      <c r="W65" s="10"/>
      <c r="Y65" s="10"/>
      <c r="AE65" s="10"/>
      <c r="AG65" s="10"/>
      <c r="AL65" s="10"/>
      <c r="AN65" s="10"/>
      <c r="AU65" s="10"/>
    </row>
    <row r="66" spans="1:47" x14ac:dyDescent="0.2">
      <c r="A66"/>
    </row>
    <row r="67" spans="1:47" x14ac:dyDescent="0.2">
      <c r="A67"/>
    </row>
    <row r="68" spans="1:47" x14ac:dyDescent="0.2">
      <c r="A68"/>
    </row>
    <row r="69" spans="1:47" x14ac:dyDescent="0.2">
      <c r="A69"/>
    </row>
    <row r="70" spans="1:47" x14ac:dyDescent="0.2">
      <c r="A70"/>
    </row>
    <row r="71" spans="1:47" x14ac:dyDescent="0.2">
      <c r="A71"/>
    </row>
    <row r="72" spans="1:47" x14ac:dyDescent="0.2">
      <c r="A72"/>
    </row>
    <row r="73" spans="1:47" x14ac:dyDescent="0.2">
      <c r="A73"/>
    </row>
    <row r="74" spans="1:47" x14ac:dyDescent="0.2">
      <c r="A74"/>
    </row>
    <row r="75" spans="1:47" x14ac:dyDescent="0.2">
      <c r="A75"/>
    </row>
    <row r="76" spans="1:47" ht="15.75" x14ac:dyDescent="0.25">
      <c r="A76" s="20"/>
    </row>
    <row r="77" spans="1:47" ht="15.75" x14ac:dyDescent="0.25">
      <c r="A77" s="20"/>
    </row>
    <row r="78" spans="1:47" ht="15.75" x14ac:dyDescent="0.25">
      <c r="A78" s="10"/>
      <c r="D78" s="10"/>
    </row>
    <row r="79" spans="1:47" ht="15.75" x14ac:dyDescent="0.25">
      <c r="A79" s="10"/>
      <c r="D79" s="10"/>
    </row>
    <row r="80" spans="1:47" ht="15.75" x14ac:dyDescent="0.25">
      <c r="A80" s="20"/>
    </row>
    <row r="81" spans="1:1" ht="15.75" x14ac:dyDescent="0.25">
      <c r="A81" s="20"/>
    </row>
    <row r="82" spans="1:1" ht="15.75" x14ac:dyDescent="0.25">
      <c r="A82" s="20"/>
    </row>
    <row r="83" spans="1:1" ht="15.75" x14ac:dyDescent="0.25">
      <c r="A83" s="20"/>
    </row>
    <row r="84" spans="1:1" ht="15.75" x14ac:dyDescent="0.25">
      <c r="A84" s="20"/>
    </row>
    <row r="85" spans="1:1" ht="15.75" x14ac:dyDescent="0.25">
      <c r="A85" s="20"/>
    </row>
    <row r="86" spans="1:1" ht="15.75" x14ac:dyDescent="0.25">
      <c r="A86" s="20"/>
    </row>
    <row r="87" spans="1:1" ht="15.75" x14ac:dyDescent="0.25">
      <c r="A87" s="20"/>
    </row>
    <row r="88" spans="1:1" ht="15.75" x14ac:dyDescent="0.25">
      <c r="A88" s="20"/>
    </row>
    <row r="89" spans="1:1" ht="15.75" x14ac:dyDescent="0.25">
      <c r="A89" s="20"/>
    </row>
    <row r="90" spans="1:1" ht="15.75" x14ac:dyDescent="0.25">
      <c r="A90" s="20"/>
    </row>
    <row r="91" spans="1:1" ht="15.75" x14ac:dyDescent="0.25">
      <c r="A91" s="20"/>
    </row>
    <row r="92" spans="1:1" ht="15.75" x14ac:dyDescent="0.25">
      <c r="A92" s="20"/>
    </row>
    <row r="93" spans="1:1" ht="15.75" x14ac:dyDescent="0.25">
      <c r="A93" s="20"/>
    </row>
    <row r="94" spans="1:1" ht="15.75" x14ac:dyDescent="0.25">
      <c r="A94" s="20"/>
    </row>
    <row r="95" spans="1:1" ht="15.75" x14ac:dyDescent="0.25">
      <c r="A95" s="20"/>
    </row>
    <row r="96" spans="1:1" ht="15.75" x14ac:dyDescent="0.25">
      <c r="A96" s="20"/>
    </row>
    <row r="97" spans="1:2" ht="15.75" x14ac:dyDescent="0.25">
      <c r="A97" s="20"/>
    </row>
    <row r="98" spans="1:2" ht="15.75" x14ac:dyDescent="0.25">
      <c r="A98" s="20"/>
    </row>
    <row r="99" spans="1:2" ht="15.75" x14ac:dyDescent="0.25">
      <c r="A99" s="20"/>
    </row>
    <row r="100" spans="1:2" ht="15.75" x14ac:dyDescent="0.25">
      <c r="A100" s="20"/>
    </row>
    <row r="101" spans="1:2" ht="15.75" x14ac:dyDescent="0.25">
      <c r="A101" s="20"/>
    </row>
    <row r="102" spans="1:2" ht="15.75" x14ac:dyDescent="0.25">
      <c r="A102" s="20"/>
    </row>
    <row r="103" spans="1:2" ht="15.75" x14ac:dyDescent="0.25">
      <c r="A103" s="20"/>
    </row>
    <row r="104" spans="1:2" ht="15.75" x14ac:dyDescent="0.25">
      <c r="A104" s="20"/>
    </row>
    <row r="105" spans="1:2" ht="15.75" x14ac:dyDescent="0.25">
      <c r="A105" s="20"/>
    </row>
    <row r="106" spans="1:2" ht="20.25" x14ac:dyDescent="0.3">
      <c r="A106" s="17"/>
      <c r="B106" s="17"/>
    </row>
    <row r="107" spans="1:2" ht="15.75" x14ac:dyDescent="0.25">
      <c r="A107" s="22"/>
      <c r="B107" s="22"/>
    </row>
    <row r="108" spans="1:2" ht="15.75" x14ac:dyDescent="0.25">
      <c r="A108" s="22"/>
    </row>
    <row r="109" spans="1:2" ht="15.75" x14ac:dyDescent="0.25">
      <c r="A109" s="23"/>
    </row>
    <row r="110" spans="1:2" ht="15.75" x14ac:dyDescent="0.25">
      <c r="A110" s="20"/>
    </row>
    <row r="111" spans="1:2" ht="15.75" x14ac:dyDescent="0.25">
      <c r="A111" s="20"/>
      <c r="B111" s="10"/>
    </row>
    <row r="112" spans="1:2" ht="15.75" x14ac:dyDescent="0.25">
      <c r="A112" s="20"/>
      <c r="B112" s="10"/>
    </row>
    <row r="113" spans="1:2" ht="15.75" x14ac:dyDescent="0.25">
      <c r="A113" s="20"/>
      <c r="B113" s="10"/>
    </row>
    <row r="114" spans="1:2" ht="15.75" x14ac:dyDescent="0.25">
      <c r="A114" s="20"/>
    </row>
    <row r="115" spans="1:2" ht="15.75" x14ac:dyDescent="0.25">
      <c r="A115" s="20"/>
    </row>
    <row r="116" spans="1:2" ht="15.75" x14ac:dyDescent="0.25">
      <c r="A116" s="20"/>
    </row>
    <row r="117" spans="1:2" ht="15.75" x14ac:dyDescent="0.25">
      <c r="A117" s="20"/>
    </row>
    <row r="118" spans="1:2" ht="15.75" x14ac:dyDescent="0.25">
      <c r="A118" s="19"/>
    </row>
    <row r="119" spans="1:2" ht="15.75" x14ac:dyDescent="0.25">
      <c r="A119" s="19"/>
    </row>
    <row r="120" spans="1:2" ht="15.75" x14ac:dyDescent="0.25">
      <c r="A120" s="19"/>
    </row>
    <row r="121" spans="1:2" ht="15.75" x14ac:dyDescent="0.25">
      <c r="A121" s="23"/>
    </row>
    <row r="122" spans="1:2" ht="15.75" x14ac:dyDescent="0.25">
      <c r="A122" s="19"/>
    </row>
    <row r="123" spans="1:2" ht="15.75" x14ac:dyDescent="0.25">
      <c r="A123" s="20"/>
    </row>
    <row r="124" spans="1:2" ht="15.75" x14ac:dyDescent="0.25">
      <c r="A124" s="20"/>
    </row>
    <row r="125" spans="1:2" ht="15.75" x14ac:dyDescent="0.25">
      <c r="A125" s="20"/>
    </row>
    <row r="126" spans="1:2" ht="15.75" x14ac:dyDescent="0.25">
      <c r="A126" s="20"/>
    </row>
    <row r="127" spans="1:2" ht="15.75" x14ac:dyDescent="0.25">
      <c r="A127" s="20"/>
    </row>
    <row r="128" spans="1:2" ht="15.75" x14ac:dyDescent="0.25">
      <c r="A128" s="20"/>
    </row>
    <row r="129" spans="1:2" ht="15.75" x14ac:dyDescent="0.25">
      <c r="A129" s="20"/>
    </row>
    <row r="130" spans="1:2" ht="15.75" x14ac:dyDescent="0.25">
      <c r="A130" s="20"/>
    </row>
    <row r="131" spans="1:2" ht="15.75" x14ac:dyDescent="0.25">
      <c r="A131" s="20"/>
    </row>
    <row r="132" spans="1:2" ht="15.75" x14ac:dyDescent="0.25">
      <c r="A132" s="20"/>
    </row>
    <row r="133" spans="1:2" ht="15.75" x14ac:dyDescent="0.25">
      <c r="A133" s="20"/>
    </row>
    <row r="134" spans="1:2" ht="15.75" x14ac:dyDescent="0.25">
      <c r="A134" s="19"/>
    </row>
    <row r="135" spans="1:2" ht="15.75" x14ac:dyDescent="0.25">
      <c r="A135" s="19"/>
    </row>
    <row r="136" spans="1:2" ht="15.75" x14ac:dyDescent="0.25">
      <c r="A136" s="19"/>
    </row>
    <row r="137" spans="1:2" ht="15.75" x14ac:dyDescent="0.25">
      <c r="A137" s="23"/>
    </row>
    <row r="138" spans="1:2" ht="15.75" x14ac:dyDescent="0.25">
      <c r="A138" s="19"/>
    </row>
    <row r="139" spans="1:2" ht="15.75" x14ac:dyDescent="0.25">
      <c r="A139" s="20"/>
    </row>
    <row r="140" spans="1:2" ht="15.75" x14ac:dyDescent="0.25">
      <c r="A140" s="20"/>
    </row>
    <row r="141" spans="1:2" ht="15.75" x14ac:dyDescent="0.25">
      <c r="A141" s="20"/>
      <c r="B141" s="10"/>
    </row>
    <row r="142" spans="1:2" ht="15.75" x14ac:dyDescent="0.25">
      <c r="A142" s="20"/>
    </row>
    <row r="143" spans="1:2" ht="15.75" x14ac:dyDescent="0.25">
      <c r="A143" s="20"/>
    </row>
    <row r="144" spans="1:2" ht="15.75" x14ac:dyDescent="0.25">
      <c r="A144" s="20"/>
    </row>
    <row r="145" spans="1:1" ht="15.75" x14ac:dyDescent="0.25">
      <c r="A145" s="19"/>
    </row>
    <row r="146" spans="1:1" ht="15.75" x14ac:dyDescent="0.25">
      <c r="A146" s="20"/>
    </row>
  </sheetData>
  <mergeCells count="2">
    <mergeCell ref="A29:D29"/>
    <mergeCell ref="A24:D24"/>
  </mergeCells>
  <phoneticPr fontId="2" type="noConversion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" zoomScaleNormal="100" workbookViewId="0">
      <selection activeCell="G35" sqref="G35"/>
    </sheetView>
  </sheetViews>
  <sheetFormatPr defaultRowHeight="12.75" x14ac:dyDescent="0.2"/>
  <cols>
    <col min="1" max="1" width="9.140625" style="5"/>
    <col min="2" max="2" width="42.5703125" bestFit="1" customWidth="1"/>
    <col min="3" max="3" width="10.7109375" style="7" bestFit="1" customWidth="1"/>
    <col min="4" max="4" width="9" style="7" customWidth="1"/>
    <col min="5" max="5" width="10.85546875" style="1" customWidth="1"/>
    <col min="6" max="6" width="9.85546875" style="1" bestFit="1" customWidth="1"/>
    <col min="7" max="7" width="12" style="1" bestFit="1" customWidth="1"/>
    <col min="8" max="8" width="10.28515625" style="1" bestFit="1" customWidth="1"/>
    <col min="9" max="9" width="10.28515625" style="7" bestFit="1" customWidth="1"/>
  </cols>
  <sheetData>
    <row r="1" spans="1:10" x14ac:dyDescent="0.2">
      <c r="A1" s="196" t="s">
        <v>184</v>
      </c>
      <c r="B1" s="196"/>
      <c r="C1" s="196"/>
      <c r="D1" s="196"/>
      <c r="E1" s="196"/>
      <c r="F1" s="196"/>
      <c r="G1" s="196"/>
      <c r="H1" s="196"/>
      <c r="I1" s="196"/>
      <c r="J1" s="34"/>
    </row>
    <row r="2" spans="1:10" x14ac:dyDescent="0.2">
      <c r="A2" s="196"/>
      <c r="B2" s="196"/>
      <c r="C2" s="196"/>
      <c r="D2" s="196"/>
      <c r="E2" s="196"/>
      <c r="F2" s="196"/>
      <c r="G2" s="196"/>
      <c r="H2" s="196"/>
      <c r="I2" s="196"/>
      <c r="J2" s="34"/>
    </row>
    <row r="3" spans="1:10" ht="13.5" thickBot="1" x14ac:dyDescent="0.25">
      <c r="A3" s="146"/>
      <c r="B3" s="27"/>
      <c r="C3" s="32"/>
      <c r="D3" s="32"/>
      <c r="E3" s="145"/>
      <c r="F3" s="145"/>
      <c r="G3" s="145"/>
      <c r="H3" s="28"/>
      <c r="I3" s="33"/>
      <c r="J3" s="34"/>
    </row>
    <row r="4" spans="1:10" ht="13.5" thickBot="1" x14ac:dyDescent="0.25">
      <c r="A4" s="147"/>
      <c r="B4" s="34"/>
      <c r="C4" s="133"/>
      <c r="D4" s="133"/>
      <c r="E4" s="116"/>
      <c r="F4" s="116" t="s">
        <v>4</v>
      </c>
      <c r="G4" s="116"/>
      <c r="H4" s="116"/>
      <c r="I4" s="117"/>
      <c r="J4" s="34"/>
    </row>
    <row r="5" spans="1:10" ht="13.5" thickBot="1" x14ac:dyDescent="0.25">
      <c r="A5" s="128" t="s">
        <v>0</v>
      </c>
      <c r="B5" s="97" t="s">
        <v>8</v>
      </c>
      <c r="C5" s="108" t="s">
        <v>9</v>
      </c>
      <c r="D5" s="108" t="s">
        <v>158</v>
      </c>
      <c r="E5" s="107" t="s">
        <v>11</v>
      </c>
      <c r="F5" s="107" t="s">
        <v>17</v>
      </c>
      <c r="G5" s="107" t="s">
        <v>18</v>
      </c>
      <c r="H5" s="107" t="s">
        <v>10</v>
      </c>
      <c r="I5" s="108" t="s">
        <v>6</v>
      </c>
      <c r="J5" s="34"/>
    </row>
    <row r="6" spans="1:10" x14ac:dyDescent="0.2">
      <c r="A6" s="130" t="s">
        <v>185</v>
      </c>
      <c r="B6" s="131" t="s">
        <v>174</v>
      </c>
      <c r="C6" s="132">
        <v>3000</v>
      </c>
      <c r="D6" s="132"/>
      <c r="E6" s="134"/>
      <c r="F6" s="134"/>
      <c r="G6" s="103"/>
      <c r="H6" s="103"/>
      <c r="I6" s="135">
        <f t="shared" ref="I6:I16" si="0">SUM(C6:H6)</f>
        <v>3000</v>
      </c>
      <c r="J6" s="1"/>
    </row>
    <row r="7" spans="1:10" x14ac:dyDescent="0.2">
      <c r="A7" s="155" t="s">
        <v>189</v>
      </c>
      <c r="B7" s="131" t="s">
        <v>67</v>
      </c>
      <c r="C7" s="132"/>
      <c r="D7" s="132"/>
      <c r="E7" s="134"/>
      <c r="F7" s="102">
        <v>42.2</v>
      </c>
      <c r="G7" s="103"/>
      <c r="H7" s="103"/>
      <c r="I7" s="135">
        <f t="shared" si="0"/>
        <v>42.2</v>
      </c>
      <c r="J7" s="1"/>
    </row>
    <row r="8" spans="1:10" x14ac:dyDescent="0.2">
      <c r="A8" s="149" t="s">
        <v>191</v>
      </c>
      <c r="B8" s="56" t="s">
        <v>192</v>
      </c>
      <c r="C8" s="112"/>
      <c r="D8" s="112"/>
      <c r="E8" s="56"/>
      <c r="F8" s="94"/>
      <c r="G8" s="94"/>
      <c r="H8" s="94">
        <v>9999</v>
      </c>
      <c r="I8" s="125">
        <f t="shared" si="0"/>
        <v>9999</v>
      </c>
      <c r="J8" s="1"/>
    </row>
    <row r="9" spans="1:10" x14ac:dyDescent="0.2">
      <c r="A9" s="95" t="s">
        <v>201</v>
      </c>
      <c r="B9" s="56" t="s">
        <v>199</v>
      </c>
      <c r="C9" s="112"/>
      <c r="D9" s="112"/>
      <c r="E9" s="56"/>
      <c r="F9" s="94"/>
      <c r="G9" s="94"/>
      <c r="H9" s="94">
        <v>2586</v>
      </c>
      <c r="I9" s="125">
        <f t="shared" si="0"/>
        <v>2586</v>
      </c>
      <c r="J9" s="1"/>
    </row>
    <row r="10" spans="1:10" x14ac:dyDescent="0.2">
      <c r="A10" s="95" t="s">
        <v>202</v>
      </c>
      <c r="B10" s="56" t="s">
        <v>200</v>
      </c>
      <c r="C10" s="112"/>
      <c r="D10" s="112"/>
      <c r="E10" s="56"/>
      <c r="F10" s="94"/>
      <c r="G10" s="94"/>
      <c r="H10" s="94">
        <v>2586</v>
      </c>
      <c r="I10" s="125">
        <f t="shared" si="0"/>
        <v>2586</v>
      </c>
      <c r="J10" s="1"/>
    </row>
    <row r="11" spans="1:10" x14ac:dyDescent="0.2">
      <c r="A11" s="149" t="s">
        <v>215</v>
      </c>
      <c r="B11" s="92" t="s">
        <v>175</v>
      </c>
      <c r="C11" s="112">
        <v>3000</v>
      </c>
      <c r="D11" s="112"/>
      <c r="E11" s="126"/>
      <c r="F11" s="126"/>
      <c r="G11" s="112"/>
      <c r="H11" s="112"/>
      <c r="I11" s="127">
        <f t="shared" si="0"/>
        <v>3000</v>
      </c>
      <c r="J11" s="52"/>
    </row>
    <row r="12" spans="1:10" x14ac:dyDescent="0.2">
      <c r="A12" s="95" t="s">
        <v>210</v>
      </c>
      <c r="B12" s="56" t="s">
        <v>211</v>
      </c>
      <c r="C12" s="112"/>
      <c r="D12" s="112"/>
      <c r="E12" s="56"/>
      <c r="F12" s="94">
        <v>3453.92</v>
      </c>
      <c r="G12" s="94"/>
      <c r="H12" s="94"/>
      <c r="I12" s="125">
        <f t="shared" si="0"/>
        <v>3453.92</v>
      </c>
      <c r="J12" s="1"/>
    </row>
    <row r="13" spans="1:10" s="51" customFormat="1" x14ac:dyDescent="0.2">
      <c r="A13" s="95" t="s">
        <v>190</v>
      </c>
      <c r="B13" s="56" t="s">
        <v>65</v>
      </c>
      <c r="C13" s="112"/>
      <c r="D13" s="112"/>
      <c r="E13" s="56">
        <v>7.0000000000000007E-2</v>
      </c>
      <c r="F13" s="94"/>
      <c r="G13" s="94"/>
      <c r="H13" s="94"/>
      <c r="I13" s="125">
        <f t="shared" si="0"/>
        <v>7.0000000000000007E-2</v>
      </c>
      <c r="J13" s="1"/>
    </row>
    <row r="14" spans="1:10" x14ac:dyDescent="0.2">
      <c r="A14" s="149" t="s">
        <v>203</v>
      </c>
      <c r="B14" s="56" t="s">
        <v>65</v>
      </c>
      <c r="C14" s="112"/>
      <c r="D14" s="112"/>
      <c r="E14" s="56">
        <v>0.28000000000000003</v>
      </c>
      <c r="F14" s="94"/>
      <c r="G14" s="94"/>
      <c r="H14" s="94"/>
      <c r="I14" s="125">
        <f t="shared" si="0"/>
        <v>0.28000000000000003</v>
      </c>
      <c r="J14" s="1"/>
    </row>
    <row r="15" spans="1:10" x14ac:dyDescent="0.2">
      <c r="A15" s="149" t="s">
        <v>212</v>
      </c>
      <c r="B15" s="56" t="s">
        <v>65</v>
      </c>
      <c r="C15" s="112"/>
      <c r="D15" s="112"/>
      <c r="E15" s="100">
        <v>0.5</v>
      </c>
      <c r="F15" s="94"/>
      <c r="G15" s="94"/>
      <c r="H15" s="94"/>
      <c r="I15" s="125">
        <f t="shared" si="0"/>
        <v>0.5</v>
      </c>
      <c r="J15" s="1"/>
    </row>
    <row r="16" spans="1:10" x14ac:dyDescent="0.2">
      <c r="A16" s="95" t="s">
        <v>237</v>
      </c>
      <c r="B16" s="153" t="s">
        <v>65</v>
      </c>
      <c r="C16" s="112"/>
      <c r="D16" s="112"/>
      <c r="E16" s="56">
        <v>1.1200000000000001</v>
      </c>
      <c r="F16" s="94"/>
      <c r="G16" s="94"/>
      <c r="H16" s="94"/>
      <c r="I16" s="125">
        <f t="shared" si="0"/>
        <v>1.1200000000000001</v>
      </c>
      <c r="J16" s="1"/>
    </row>
    <row r="17" spans="1:10" s="51" customFormat="1" ht="13.5" thickBot="1" x14ac:dyDescent="0.25">
      <c r="A17" s="95"/>
      <c r="B17" s="105"/>
      <c r="C17" s="112"/>
      <c r="D17" s="112"/>
      <c r="E17" s="111"/>
      <c r="F17" s="126"/>
      <c r="G17" s="112"/>
      <c r="H17" s="112"/>
      <c r="I17" s="127"/>
      <c r="J17" s="52"/>
    </row>
    <row r="18" spans="1:10" ht="13.5" thickBot="1" x14ac:dyDescent="0.25">
      <c r="B18" s="65" t="s">
        <v>6</v>
      </c>
      <c r="C18" s="54">
        <f t="shared" ref="C18:H18" si="1">SUM(C6:C17)</f>
        <v>6000</v>
      </c>
      <c r="D18" s="54">
        <f>SUM(D6:D17)</f>
        <v>0</v>
      </c>
      <c r="E18" s="55">
        <f>SUM(E6:E17)</f>
        <v>1.9700000000000002</v>
      </c>
      <c r="F18" s="54">
        <f t="shared" si="1"/>
        <v>3496.12</v>
      </c>
      <c r="G18" s="55">
        <f t="shared" si="1"/>
        <v>0</v>
      </c>
      <c r="H18" s="54">
        <f t="shared" si="1"/>
        <v>15171</v>
      </c>
      <c r="I18" s="54">
        <f t="shared" ref="I18" si="2">SUM(C18:H18)</f>
        <v>24669.09</v>
      </c>
      <c r="J18" s="35"/>
    </row>
    <row r="30" spans="1:10" x14ac:dyDescent="0.2">
      <c r="B30" s="2"/>
      <c r="C30" s="25"/>
      <c r="D30" s="25"/>
      <c r="E30" s="3"/>
      <c r="F30" s="3"/>
      <c r="G30" s="3"/>
      <c r="H30" s="3"/>
    </row>
  </sheetData>
  <mergeCells count="1">
    <mergeCell ref="A1:I2"/>
  </mergeCells>
  <phoneticPr fontId="2" type="noConversion"/>
  <printOptions gridLines="1"/>
  <pageMargins left="0.75" right="0.75" top="1" bottom="1" header="0.5" footer="0.5"/>
  <pageSetup scale="84" orientation="landscape" r:id="rId1"/>
  <headerFooter alignWithMargins="0">
    <oddHeader>&amp;F</oddHeader>
    <oddFooter>&amp;L&amp;D&amp;T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workbookViewId="0">
      <pane ySplit="4" topLeftCell="A5" activePane="bottomLeft" state="frozen"/>
      <selection pane="bottomLeft" sqref="A1:M32"/>
    </sheetView>
  </sheetViews>
  <sheetFormatPr defaultRowHeight="12.75" x14ac:dyDescent="0.2"/>
  <cols>
    <col min="1" max="1" width="10.140625" style="4" bestFit="1" customWidth="1"/>
    <col min="2" max="2" width="29.28515625" bestFit="1" customWidth="1"/>
    <col min="3" max="3" width="10.28515625" bestFit="1" customWidth="1"/>
    <col min="4" max="4" width="11.85546875" style="1" bestFit="1" customWidth="1"/>
    <col min="5" max="5" width="10.42578125" style="1" bestFit="1" customWidth="1"/>
    <col min="6" max="9" width="10.28515625" style="1" customWidth="1"/>
    <col min="10" max="10" width="10.28515625" style="1" bestFit="1" customWidth="1"/>
    <col min="11" max="11" width="11.28515625" style="1" bestFit="1" customWidth="1"/>
    <col min="12" max="12" width="10.85546875" style="1" customWidth="1"/>
    <col min="13" max="13" width="11.28515625" style="7" bestFit="1" customWidth="1"/>
  </cols>
  <sheetData>
    <row r="1" spans="1:13" x14ac:dyDescent="0.2">
      <c r="A1" s="34"/>
      <c r="B1" s="197" t="s">
        <v>184</v>
      </c>
      <c r="C1" s="197"/>
      <c r="D1" s="197"/>
      <c r="E1" s="197"/>
      <c r="F1" s="197"/>
      <c r="G1" s="197"/>
      <c r="H1" s="197"/>
      <c r="I1" s="197"/>
      <c r="J1" s="197"/>
      <c r="K1" s="197"/>
      <c r="L1" s="143"/>
      <c r="M1" s="143"/>
    </row>
    <row r="2" spans="1:13" ht="13.5" thickBot="1" x14ac:dyDescent="0.25">
      <c r="A2" s="183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28"/>
      <c r="M2" s="29"/>
    </row>
    <row r="3" spans="1:13" ht="13.5" thickBot="1" x14ac:dyDescent="0.25">
      <c r="A3" s="184"/>
      <c r="B3" s="30"/>
      <c r="C3" s="30"/>
      <c r="D3" s="116" t="s">
        <v>12</v>
      </c>
      <c r="E3" s="116"/>
      <c r="F3" s="116" t="s">
        <v>50</v>
      </c>
      <c r="G3" s="116" t="s">
        <v>13</v>
      </c>
      <c r="H3" s="116"/>
      <c r="I3" s="116" t="s">
        <v>173</v>
      </c>
      <c r="J3" s="116" t="s">
        <v>44</v>
      </c>
      <c r="K3" s="116"/>
      <c r="L3" s="117"/>
      <c r="M3" s="192"/>
    </row>
    <row r="4" spans="1:13" ht="13.5" thickBot="1" x14ac:dyDescent="0.25">
      <c r="A4" s="104" t="s">
        <v>0</v>
      </c>
      <c r="B4" s="97" t="s">
        <v>1</v>
      </c>
      <c r="C4" s="97" t="s">
        <v>7</v>
      </c>
      <c r="D4" s="107" t="s">
        <v>16</v>
      </c>
      <c r="E4" s="107" t="s">
        <v>2</v>
      </c>
      <c r="F4" s="107" t="s">
        <v>51</v>
      </c>
      <c r="G4" s="107" t="s">
        <v>14</v>
      </c>
      <c r="H4" s="189" t="s">
        <v>15</v>
      </c>
      <c r="I4" s="107" t="s">
        <v>3</v>
      </c>
      <c r="J4" s="107" t="s">
        <v>45</v>
      </c>
      <c r="K4" s="107" t="s">
        <v>10</v>
      </c>
      <c r="L4" s="108" t="s">
        <v>4</v>
      </c>
      <c r="M4" s="193" t="s">
        <v>5</v>
      </c>
    </row>
    <row r="5" spans="1:13" s="152" customFormat="1" x14ac:dyDescent="0.2">
      <c r="A5" s="185" t="s">
        <v>188</v>
      </c>
      <c r="B5" s="186" t="s">
        <v>167</v>
      </c>
      <c r="C5" s="186">
        <v>653</v>
      </c>
      <c r="D5" s="187">
        <v>340.6</v>
      </c>
      <c r="E5" s="187">
        <v>124.8</v>
      </c>
      <c r="F5" s="187"/>
      <c r="G5" s="187"/>
      <c r="H5" s="188"/>
      <c r="I5" s="187"/>
      <c r="J5" s="187"/>
      <c r="K5" s="187"/>
      <c r="L5" s="190"/>
      <c r="M5" s="191">
        <f t="shared" ref="M5:M21" si="0">SUM(D5:L5)</f>
        <v>465.40000000000003</v>
      </c>
    </row>
    <row r="6" spans="1:13" s="152" customFormat="1" x14ac:dyDescent="0.2">
      <c r="A6" s="160" t="s">
        <v>188</v>
      </c>
      <c r="B6" s="92" t="s">
        <v>168</v>
      </c>
      <c r="C6" s="92">
        <v>649</v>
      </c>
      <c r="D6" s="93"/>
      <c r="E6" s="93"/>
      <c r="F6" s="93"/>
      <c r="G6" s="93"/>
      <c r="H6" s="109"/>
      <c r="I6" s="93"/>
      <c r="J6" s="93"/>
      <c r="K6" s="93">
        <v>60</v>
      </c>
      <c r="L6" s="91"/>
      <c r="M6" s="110">
        <f t="shared" si="0"/>
        <v>60</v>
      </c>
    </row>
    <row r="7" spans="1:13" s="152" customFormat="1" x14ac:dyDescent="0.2">
      <c r="A7" s="160" t="s">
        <v>188</v>
      </c>
      <c r="B7" s="148" t="s">
        <v>186</v>
      </c>
      <c r="C7" s="92">
        <v>650</v>
      </c>
      <c r="D7" s="93"/>
      <c r="E7" s="93"/>
      <c r="F7" s="93"/>
      <c r="G7" s="93"/>
      <c r="H7" s="109"/>
      <c r="I7" s="93"/>
      <c r="J7" s="93">
        <v>500</v>
      </c>
      <c r="K7" s="91"/>
      <c r="L7" s="91"/>
      <c r="M7" s="110">
        <f t="shared" si="0"/>
        <v>500</v>
      </c>
    </row>
    <row r="8" spans="1:13" s="152" customFormat="1" x14ac:dyDescent="0.2">
      <c r="A8" s="160" t="s">
        <v>188</v>
      </c>
      <c r="B8" s="92" t="s">
        <v>166</v>
      </c>
      <c r="C8" s="92">
        <v>647</v>
      </c>
      <c r="D8" s="93"/>
      <c r="E8" s="93"/>
      <c r="F8" s="93"/>
      <c r="G8" s="93"/>
      <c r="H8" s="109"/>
      <c r="I8" s="93"/>
      <c r="J8" s="93"/>
      <c r="K8" s="93">
        <v>45</v>
      </c>
      <c r="L8" s="91"/>
      <c r="M8" s="110">
        <f t="shared" si="0"/>
        <v>45</v>
      </c>
    </row>
    <row r="9" spans="1:13" s="152" customFormat="1" x14ac:dyDescent="0.2">
      <c r="A9" s="160" t="s">
        <v>188</v>
      </c>
      <c r="B9" s="96" t="s">
        <v>64</v>
      </c>
      <c r="C9" s="92">
        <v>648</v>
      </c>
      <c r="D9" s="111"/>
      <c r="E9" s="111"/>
      <c r="F9" s="111">
        <v>9.4</v>
      </c>
      <c r="G9" s="111"/>
      <c r="H9" s="111"/>
      <c r="I9" s="111"/>
      <c r="J9" s="111"/>
      <c r="K9" s="111"/>
      <c r="L9" s="112"/>
      <c r="M9" s="167">
        <f t="shared" si="0"/>
        <v>9.4</v>
      </c>
    </row>
    <row r="10" spans="1:13" s="152" customFormat="1" x14ac:dyDescent="0.2">
      <c r="A10" s="160" t="s">
        <v>188</v>
      </c>
      <c r="B10" s="148" t="s">
        <v>187</v>
      </c>
      <c r="C10" s="92">
        <v>651</v>
      </c>
      <c r="D10" s="93"/>
      <c r="E10" s="93"/>
      <c r="F10" s="93"/>
      <c r="G10" s="93"/>
      <c r="H10" s="109">
        <v>532.58000000000004</v>
      </c>
      <c r="I10" s="168"/>
      <c r="J10" s="93"/>
      <c r="K10" s="91"/>
      <c r="L10" s="91"/>
      <c r="M10" s="110">
        <f t="shared" si="0"/>
        <v>532.58000000000004</v>
      </c>
    </row>
    <row r="11" spans="1:13" s="51" customFormat="1" x14ac:dyDescent="0.2">
      <c r="A11" s="160" t="s">
        <v>193</v>
      </c>
      <c r="B11" s="148" t="s">
        <v>179</v>
      </c>
      <c r="C11" s="92">
        <v>655</v>
      </c>
      <c r="D11" s="111"/>
      <c r="E11" s="111"/>
      <c r="F11" s="111"/>
      <c r="G11" s="111"/>
      <c r="H11" s="111"/>
      <c r="I11" s="111"/>
      <c r="J11" s="111">
        <v>750</v>
      </c>
      <c r="K11" s="112"/>
      <c r="L11" s="112"/>
      <c r="M11" s="167">
        <f t="shared" si="0"/>
        <v>750</v>
      </c>
    </row>
    <row r="12" spans="1:13" s="51" customFormat="1" x14ac:dyDescent="0.2">
      <c r="A12" s="160" t="s">
        <v>193</v>
      </c>
      <c r="B12" s="96" t="s">
        <v>167</v>
      </c>
      <c r="C12" s="92">
        <v>656</v>
      </c>
      <c r="D12" s="111">
        <v>320.39999999999998</v>
      </c>
      <c r="E12" s="111">
        <v>50.4</v>
      </c>
      <c r="F12" s="111"/>
      <c r="G12" s="111"/>
      <c r="H12" s="111"/>
      <c r="I12" s="111"/>
      <c r="J12" s="111"/>
      <c r="K12" s="112"/>
      <c r="L12" s="112"/>
      <c r="M12" s="167">
        <f t="shared" si="0"/>
        <v>370.79999999999995</v>
      </c>
    </row>
    <row r="13" spans="1:13" s="51" customFormat="1" x14ac:dyDescent="0.2">
      <c r="A13" s="160" t="s">
        <v>193</v>
      </c>
      <c r="B13" s="148" t="s">
        <v>196</v>
      </c>
      <c r="C13" s="148">
        <v>661</v>
      </c>
      <c r="D13" s="150"/>
      <c r="E13" s="150"/>
      <c r="F13" s="150"/>
      <c r="G13" s="150"/>
      <c r="H13" s="151"/>
      <c r="I13" s="150"/>
      <c r="J13" s="150">
        <v>250</v>
      </c>
      <c r="K13" s="150"/>
      <c r="L13" s="127"/>
      <c r="M13" s="169">
        <f t="shared" si="0"/>
        <v>250</v>
      </c>
    </row>
    <row r="14" spans="1:13" s="51" customFormat="1" x14ac:dyDescent="0.2">
      <c r="A14" s="160" t="s">
        <v>193</v>
      </c>
      <c r="B14" s="96" t="s">
        <v>195</v>
      </c>
      <c r="C14" s="92">
        <v>658</v>
      </c>
      <c r="D14" s="111"/>
      <c r="E14" s="111"/>
      <c r="F14" s="111"/>
      <c r="G14" s="111"/>
      <c r="H14" s="111"/>
      <c r="I14" s="111"/>
      <c r="J14" s="111"/>
      <c r="K14" s="112">
        <v>162</v>
      </c>
      <c r="L14" s="112">
        <v>32.4</v>
      </c>
      <c r="M14" s="167">
        <f t="shared" si="0"/>
        <v>194.4</v>
      </c>
    </row>
    <row r="15" spans="1:13" s="51" customFormat="1" x14ac:dyDescent="0.2">
      <c r="A15" s="160" t="s">
        <v>193</v>
      </c>
      <c r="B15" s="96" t="s">
        <v>64</v>
      </c>
      <c r="C15" s="92">
        <v>657</v>
      </c>
      <c r="D15" s="111"/>
      <c r="E15" s="111"/>
      <c r="F15" s="111">
        <v>4.5999999999999996</v>
      </c>
      <c r="G15" s="111"/>
      <c r="H15" s="111"/>
      <c r="I15" s="111"/>
      <c r="J15" s="111"/>
      <c r="K15" s="112"/>
      <c r="L15" s="112"/>
      <c r="M15" s="167">
        <f t="shared" si="0"/>
        <v>4.5999999999999996</v>
      </c>
    </row>
    <row r="16" spans="1:13" s="152" customFormat="1" x14ac:dyDescent="0.2">
      <c r="A16" s="160" t="s">
        <v>193</v>
      </c>
      <c r="B16" s="148" t="s">
        <v>66</v>
      </c>
      <c r="C16" s="148">
        <v>659</v>
      </c>
      <c r="D16" s="150"/>
      <c r="E16" s="150"/>
      <c r="F16" s="150"/>
      <c r="G16" s="150"/>
      <c r="H16" s="151"/>
      <c r="I16" s="150"/>
      <c r="J16" s="150"/>
      <c r="K16" s="150">
        <v>48.1</v>
      </c>
      <c r="L16" s="127">
        <v>9.6199999999999992</v>
      </c>
      <c r="M16" s="169">
        <f t="shared" si="0"/>
        <v>57.72</v>
      </c>
    </row>
    <row r="17" spans="1:13" s="152" customFormat="1" x14ac:dyDescent="0.2">
      <c r="A17" s="160" t="s">
        <v>193</v>
      </c>
      <c r="B17" s="148" t="s">
        <v>198</v>
      </c>
      <c r="C17" s="148">
        <v>660</v>
      </c>
      <c r="D17" s="150"/>
      <c r="E17" s="150"/>
      <c r="F17" s="150"/>
      <c r="G17" s="150"/>
      <c r="H17" s="151"/>
      <c r="I17" s="150"/>
      <c r="J17" s="150"/>
      <c r="K17" s="150">
        <v>4172</v>
      </c>
      <c r="L17" s="127">
        <v>834.4</v>
      </c>
      <c r="M17" s="169">
        <f t="shared" si="0"/>
        <v>5006.3999999999996</v>
      </c>
    </row>
    <row r="18" spans="1:13" s="152" customFormat="1" x14ac:dyDescent="0.2">
      <c r="A18" s="160" t="s">
        <v>193</v>
      </c>
      <c r="B18" s="148" t="s">
        <v>197</v>
      </c>
      <c r="C18" s="148">
        <v>662</v>
      </c>
      <c r="D18" s="150"/>
      <c r="E18" s="150"/>
      <c r="F18" s="150"/>
      <c r="G18" s="150"/>
      <c r="H18" s="151"/>
      <c r="I18" s="150"/>
      <c r="J18" s="150"/>
      <c r="K18" s="127">
        <v>2575.6999999999998</v>
      </c>
      <c r="L18" s="127"/>
      <c r="M18" s="169">
        <f t="shared" si="0"/>
        <v>2575.6999999999998</v>
      </c>
    </row>
    <row r="19" spans="1:13" s="152" customFormat="1" x14ac:dyDescent="0.2">
      <c r="A19" s="160" t="s">
        <v>193</v>
      </c>
      <c r="B19" s="148" t="s">
        <v>194</v>
      </c>
      <c r="C19" s="92">
        <v>654</v>
      </c>
      <c r="D19" s="93"/>
      <c r="E19" s="93"/>
      <c r="F19" s="93"/>
      <c r="G19" s="93"/>
      <c r="H19" s="109"/>
      <c r="I19" s="93">
        <v>40</v>
      </c>
      <c r="J19" s="93"/>
      <c r="K19" s="93"/>
      <c r="L19" s="91"/>
      <c r="M19" s="110">
        <f t="shared" si="0"/>
        <v>40</v>
      </c>
    </row>
    <row r="20" spans="1:13" s="152" customFormat="1" x14ac:dyDescent="0.2">
      <c r="A20" s="170" t="s">
        <v>209</v>
      </c>
      <c r="B20" s="162" t="s">
        <v>178</v>
      </c>
      <c r="C20" s="92">
        <v>668</v>
      </c>
      <c r="D20" s="100">
        <v>304</v>
      </c>
      <c r="E20" s="100">
        <v>50.4</v>
      </c>
      <c r="F20" s="100"/>
      <c r="G20" s="100"/>
      <c r="H20" s="100"/>
      <c r="I20" s="100"/>
      <c r="J20" s="100"/>
      <c r="K20" s="100"/>
      <c r="L20" s="94"/>
      <c r="M20" s="101">
        <f t="shared" si="0"/>
        <v>354.4</v>
      </c>
    </row>
    <row r="21" spans="1:13" s="141" customFormat="1" x14ac:dyDescent="0.2">
      <c r="A21" s="99" t="s">
        <v>209</v>
      </c>
      <c r="B21" s="162" t="s">
        <v>206</v>
      </c>
      <c r="C21" s="92">
        <v>667</v>
      </c>
      <c r="D21" s="150"/>
      <c r="E21" s="150"/>
      <c r="F21" s="150"/>
      <c r="G21" s="150"/>
      <c r="H21" s="151"/>
      <c r="I21" s="150"/>
      <c r="J21" s="150">
        <v>500</v>
      </c>
      <c r="K21" s="150"/>
      <c r="L21" s="127"/>
      <c r="M21" s="169">
        <f t="shared" si="0"/>
        <v>500</v>
      </c>
    </row>
    <row r="22" spans="1:13" s="141" customFormat="1" x14ac:dyDescent="0.2">
      <c r="A22" s="99" t="s">
        <v>209</v>
      </c>
      <c r="B22" s="162" t="s">
        <v>205</v>
      </c>
      <c r="C22" s="148">
        <v>664</v>
      </c>
      <c r="D22" s="150"/>
      <c r="E22" s="150"/>
      <c r="F22" s="150"/>
      <c r="G22" s="150"/>
      <c r="H22" s="151"/>
      <c r="I22" s="150"/>
      <c r="J22" s="150"/>
      <c r="K22" s="150">
        <v>10302.799999999999</v>
      </c>
      <c r="L22" s="127">
        <v>2575.6999999999998</v>
      </c>
      <c r="M22" s="169">
        <f>SUM(D22:L22)</f>
        <v>12878.5</v>
      </c>
    </row>
    <row r="23" spans="1:13" s="141" customFormat="1" x14ac:dyDescent="0.2">
      <c r="A23" s="99" t="s">
        <v>209</v>
      </c>
      <c r="B23" s="162" t="s">
        <v>204</v>
      </c>
      <c r="C23" s="92">
        <v>666</v>
      </c>
      <c r="D23" s="150"/>
      <c r="E23" s="150"/>
      <c r="F23" s="150"/>
      <c r="G23" s="150"/>
      <c r="H23" s="151"/>
      <c r="I23" s="150"/>
      <c r="J23" s="150"/>
      <c r="K23" s="150">
        <v>9</v>
      </c>
      <c r="L23" s="127">
        <v>1.8</v>
      </c>
      <c r="M23" s="169">
        <f>SUM(K23:L23)</f>
        <v>10.8</v>
      </c>
    </row>
    <row r="24" spans="1:13" s="34" customFormat="1" x14ac:dyDescent="0.2">
      <c r="A24" s="99" t="s">
        <v>209</v>
      </c>
      <c r="B24" s="162" t="s">
        <v>64</v>
      </c>
      <c r="C24" s="148">
        <v>663</v>
      </c>
      <c r="D24" s="100"/>
      <c r="E24" s="100"/>
      <c r="F24" s="100">
        <v>18</v>
      </c>
      <c r="G24" s="100"/>
      <c r="H24" s="100"/>
      <c r="I24" s="100"/>
      <c r="J24" s="100"/>
      <c r="K24" s="100"/>
      <c r="L24" s="94"/>
      <c r="M24" s="101">
        <f>SUM(D24:L24)</f>
        <v>18</v>
      </c>
    </row>
    <row r="25" spans="1:13" s="34" customFormat="1" x14ac:dyDescent="0.2">
      <c r="A25" s="98" t="s">
        <v>213</v>
      </c>
      <c r="B25" s="92" t="s">
        <v>167</v>
      </c>
      <c r="C25" s="92">
        <v>675</v>
      </c>
      <c r="D25" s="93">
        <v>322.39999999999998</v>
      </c>
      <c r="E25" s="93">
        <v>96.82</v>
      </c>
      <c r="F25" s="93"/>
      <c r="G25" s="93"/>
      <c r="H25" s="109"/>
      <c r="I25" s="93"/>
      <c r="J25" s="93"/>
      <c r="K25" s="93"/>
      <c r="L25" s="91"/>
      <c r="M25" s="110">
        <f>SUM(D25:L25)</f>
        <v>419.21999999999997</v>
      </c>
    </row>
    <row r="26" spans="1:13" s="140" customFormat="1" x14ac:dyDescent="0.2">
      <c r="A26" s="170" t="s">
        <v>213</v>
      </c>
      <c r="B26" s="162" t="s">
        <v>214</v>
      </c>
      <c r="C26" s="148">
        <v>672</v>
      </c>
      <c r="D26" s="154"/>
      <c r="E26" s="154"/>
      <c r="F26" s="154"/>
      <c r="G26" s="154"/>
      <c r="H26" s="154"/>
      <c r="I26" s="154"/>
      <c r="J26" s="154"/>
      <c r="K26" s="154">
        <v>150</v>
      </c>
      <c r="L26" s="125"/>
      <c r="M26" s="171">
        <f>SUM(D26:L26)</f>
        <v>150</v>
      </c>
    </row>
    <row r="27" spans="1:13" ht="13.5" customHeight="1" x14ac:dyDescent="0.2">
      <c r="A27" s="98" t="s">
        <v>213</v>
      </c>
      <c r="B27" s="172" t="s">
        <v>64</v>
      </c>
      <c r="C27" s="92">
        <v>674</v>
      </c>
      <c r="D27" s="100"/>
      <c r="E27" s="100"/>
      <c r="F27" s="100">
        <v>27.6</v>
      </c>
      <c r="G27" s="100"/>
      <c r="H27" s="100"/>
      <c r="I27" s="100"/>
      <c r="J27" s="100"/>
      <c r="K27" s="100"/>
      <c r="L27" s="94"/>
      <c r="M27" s="101">
        <f>SUM(D27:L27)</f>
        <v>27.6</v>
      </c>
    </row>
    <row r="28" spans="1:13" s="6" customFormat="1" x14ac:dyDescent="0.2">
      <c r="A28" s="99" t="s">
        <v>209</v>
      </c>
      <c r="B28" s="162" t="s">
        <v>207</v>
      </c>
      <c r="C28" s="148">
        <v>669</v>
      </c>
      <c r="D28" s="93"/>
      <c r="E28" s="93"/>
      <c r="F28" s="93"/>
      <c r="G28" s="93"/>
      <c r="H28" s="109"/>
      <c r="I28" s="93"/>
      <c r="J28" s="93"/>
      <c r="K28" s="91">
        <v>2586</v>
      </c>
      <c r="L28" s="91"/>
      <c r="M28" s="161">
        <f>SUM(K28:L28)</f>
        <v>2586</v>
      </c>
    </row>
    <row r="29" spans="1:13" s="182" customFormat="1" x14ac:dyDescent="0.2">
      <c r="A29" s="176" t="s">
        <v>213</v>
      </c>
      <c r="B29" s="177" t="s">
        <v>180</v>
      </c>
      <c r="C29" s="178">
        <v>671</v>
      </c>
      <c r="D29" s="179"/>
      <c r="E29" s="179"/>
      <c r="F29" s="179"/>
      <c r="G29" s="179"/>
      <c r="H29" s="179"/>
      <c r="I29" s="179"/>
      <c r="J29" s="179"/>
      <c r="K29" s="179">
        <v>72.5</v>
      </c>
      <c r="L29" s="180">
        <v>14.5</v>
      </c>
      <c r="M29" s="181">
        <f>SUM(D29:L29)</f>
        <v>87</v>
      </c>
    </row>
    <row r="30" spans="1:13" x14ac:dyDescent="0.2">
      <c r="A30" s="170"/>
      <c r="B30" s="162"/>
      <c r="C30" s="92"/>
      <c r="D30" s="100"/>
      <c r="E30" s="100"/>
      <c r="F30" s="100"/>
      <c r="G30" s="100"/>
      <c r="H30" s="100"/>
      <c r="I30" s="100"/>
      <c r="J30" s="100"/>
      <c r="K30" s="100"/>
      <c r="L30" s="94"/>
      <c r="M30" s="101"/>
    </row>
    <row r="31" spans="1:13" x14ac:dyDescent="0.2">
      <c r="A31" s="170"/>
      <c r="B31" s="162"/>
      <c r="C31" s="92"/>
      <c r="D31" s="100"/>
      <c r="E31" s="100"/>
      <c r="F31" s="100"/>
      <c r="G31" s="100"/>
      <c r="H31" s="100"/>
      <c r="I31" s="100"/>
      <c r="J31" s="100"/>
      <c r="K31" s="100"/>
      <c r="L31" s="94"/>
      <c r="M31" s="101"/>
    </row>
    <row r="32" spans="1:13" s="8" customFormat="1" ht="13.5" thickBot="1" x14ac:dyDescent="0.25">
      <c r="A32" s="106"/>
      <c r="B32" s="163" t="s">
        <v>6</v>
      </c>
      <c r="C32" s="113"/>
      <c r="D32" s="114">
        <f t="shared" ref="D32:L32" si="1">SUM(D5:D31)</f>
        <v>1287.4000000000001</v>
      </c>
      <c r="E32" s="114">
        <f t="shared" si="1"/>
        <v>322.41999999999996</v>
      </c>
      <c r="F32" s="164">
        <f t="shared" si="1"/>
        <v>59.6</v>
      </c>
      <c r="G32" s="114">
        <f t="shared" si="1"/>
        <v>0</v>
      </c>
      <c r="H32" s="114">
        <f t="shared" si="1"/>
        <v>532.58000000000004</v>
      </c>
      <c r="I32" s="114">
        <f t="shared" si="1"/>
        <v>40</v>
      </c>
      <c r="J32" s="114">
        <f t="shared" si="1"/>
        <v>2000</v>
      </c>
      <c r="K32" s="114">
        <f t="shared" si="1"/>
        <v>20183.099999999999</v>
      </c>
      <c r="L32" s="165">
        <f t="shared" si="1"/>
        <v>3468.42</v>
      </c>
      <c r="M32" s="166">
        <f>SUM(D32:L32)</f>
        <v>27893.519999999997</v>
      </c>
    </row>
  </sheetData>
  <mergeCells count="1">
    <mergeCell ref="B1:K2"/>
  </mergeCells>
  <phoneticPr fontId="2" type="noConversion"/>
  <pageMargins left="0.74803149606299213" right="0.15748031496062992" top="0.98425196850393704" bottom="0.98425196850393704" header="0.51181102362204722" footer="0.51181102362204722"/>
  <pageSetup scale="83" orientation="landscape" r:id="rId1"/>
  <headerFooter alignWithMargins="0">
    <oddHeader>&amp;F</oddHeader>
    <oddFooter>&amp;L&amp;D&amp;T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33" sqref="C33"/>
    </sheetView>
  </sheetViews>
  <sheetFormatPr defaultRowHeight="12.75" x14ac:dyDescent="0.2"/>
  <cols>
    <col min="1" max="1" width="56.7109375" customWidth="1"/>
    <col min="2" max="2" width="9.28515625" bestFit="1" customWidth="1"/>
  </cols>
  <sheetData>
    <row r="1" spans="1:3" ht="20.25" x14ac:dyDescent="0.3">
      <c r="A1" s="198" t="s">
        <v>52</v>
      </c>
      <c r="B1" s="198"/>
    </row>
    <row r="2" spans="1:3" ht="15.75" x14ac:dyDescent="0.25">
      <c r="A2" s="199" t="s">
        <v>46</v>
      </c>
      <c r="B2" s="199"/>
    </row>
    <row r="3" spans="1:3" ht="18.75" x14ac:dyDescent="0.25">
      <c r="A3" s="199" t="s">
        <v>217</v>
      </c>
      <c r="B3" s="199"/>
    </row>
    <row r="4" spans="1:3" ht="15.75" x14ac:dyDescent="0.25">
      <c r="A4" s="38"/>
      <c r="B4" s="39"/>
    </row>
    <row r="5" spans="1:3" ht="15.75" x14ac:dyDescent="0.25">
      <c r="A5" s="38"/>
      <c r="B5" s="39"/>
    </row>
    <row r="6" spans="1:3" ht="15.75" x14ac:dyDescent="0.25">
      <c r="A6" s="40" t="s">
        <v>47</v>
      </c>
      <c r="B6" s="39"/>
    </row>
    <row r="7" spans="1:3" ht="15.75" x14ac:dyDescent="0.25">
      <c r="A7" s="40"/>
      <c r="B7" s="39"/>
    </row>
    <row r="8" spans="1:3" ht="15.75" x14ac:dyDescent="0.25">
      <c r="A8" s="19"/>
      <c r="B8" s="41"/>
    </row>
    <row r="9" spans="1:3" x14ac:dyDescent="0.2">
      <c r="A9" s="2"/>
    </row>
    <row r="10" spans="1:3" x14ac:dyDescent="0.2">
      <c r="A10" s="2"/>
      <c r="B10" s="129" t="s">
        <v>219</v>
      </c>
    </row>
    <row r="11" spans="1:3" x14ac:dyDescent="0.2">
      <c r="A11" s="2"/>
    </row>
    <row r="12" spans="1:3" x14ac:dyDescent="0.2">
      <c r="A12" s="2" t="s">
        <v>218</v>
      </c>
      <c r="B12" s="41" t="s">
        <v>20</v>
      </c>
      <c r="C12" s="41" t="s">
        <v>20</v>
      </c>
    </row>
    <row r="13" spans="1:3" x14ac:dyDescent="0.2">
      <c r="A13" s="36" t="s">
        <v>42</v>
      </c>
      <c r="B13" s="7">
        <v>2932.43</v>
      </c>
    </row>
    <row r="14" spans="1:3" x14ac:dyDescent="0.2">
      <c r="A14" s="36" t="s">
        <v>43</v>
      </c>
      <c r="B14" s="66">
        <v>905.78</v>
      </c>
    </row>
    <row r="15" spans="1:3" ht="13.5" thickBot="1" x14ac:dyDescent="0.25">
      <c r="C15" s="68">
        <f>B13+B14</f>
        <v>3838.21</v>
      </c>
    </row>
    <row r="16" spans="1:3" ht="13.5" thickTop="1" x14ac:dyDescent="0.2"/>
    <row r="17" spans="1:6" x14ac:dyDescent="0.2">
      <c r="A17" t="s">
        <v>117</v>
      </c>
    </row>
    <row r="20" spans="1:6" x14ac:dyDescent="0.2">
      <c r="A20" s="2" t="s">
        <v>220</v>
      </c>
      <c r="B20" s="1"/>
    </row>
    <row r="21" spans="1:6" x14ac:dyDescent="0.2">
      <c r="A21" s="6" t="s">
        <v>239</v>
      </c>
      <c r="B21" s="1">
        <v>87</v>
      </c>
    </row>
    <row r="22" spans="1:6" x14ac:dyDescent="0.2">
      <c r="A22" t="s">
        <v>221</v>
      </c>
      <c r="B22" s="136">
        <v>0</v>
      </c>
      <c r="C22" s="67"/>
    </row>
    <row r="23" spans="1:6" x14ac:dyDescent="0.2">
      <c r="A23" s="6" t="s">
        <v>240</v>
      </c>
      <c r="B23" s="1">
        <f>SUM(B21:B22)</f>
        <v>87</v>
      </c>
      <c r="C23" s="142"/>
      <c r="F23" s="36"/>
    </row>
    <row r="25" spans="1:6" ht="13.5" thickBot="1" x14ac:dyDescent="0.25">
      <c r="A25" s="6" t="s">
        <v>222</v>
      </c>
      <c r="C25" s="68">
        <f>C15-B23</f>
        <v>3751.21</v>
      </c>
    </row>
    <row r="26" spans="1:6" ht="13.5" thickTop="1" x14ac:dyDescent="0.2"/>
    <row r="28" spans="1:6" x14ac:dyDescent="0.2">
      <c r="A28" s="2" t="s">
        <v>118</v>
      </c>
    </row>
    <row r="30" spans="1:6" x14ac:dyDescent="0.2">
      <c r="A30" s="2" t="s">
        <v>48</v>
      </c>
    </row>
    <row r="31" spans="1:6" x14ac:dyDescent="0.2">
      <c r="A31" s="6" t="s">
        <v>223</v>
      </c>
      <c r="C31" s="42">
        <v>6975.64</v>
      </c>
    </row>
    <row r="32" spans="1:6" x14ac:dyDescent="0.2">
      <c r="A32" s="6" t="s">
        <v>224</v>
      </c>
      <c r="C32" s="42">
        <v>24669.09</v>
      </c>
    </row>
    <row r="33" spans="1:3" x14ac:dyDescent="0.2">
      <c r="A33" t="s">
        <v>225</v>
      </c>
      <c r="C33" s="42">
        <v>27893.52</v>
      </c>
    </row>
    <row r="35" spans="1:3" ht="13.5" thickBot="1" x14ac:dyDescent="0.25">
      <c r="A35" t="s">
        <v>226</v>
      </c>
      <c r="C35" s="68">
        <f>C31+C32-C33</f>
        <v>3751.2099999999991</v>
      </c>
    </row>
    <row r="36" spans="1:3" ht="13.5" thickTop="1" x14ac:dyDescent="0.2">
      <c r="A36" s="6" t="s">
        <v>241</v>
      </c>
    </row>
  </sheetData>
  <mergeCells count="3">
    <mergeCell ref="A1:B1"/>
    <mergeCell ref="A2:B2"/>
    <mergeCell ref="A3:B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zoomScaleNormal="100" workbookViewId="0">
      <selection sqref="A1:C28"/>
    </sheetView>
  </sheetViews>
  <sheetFormatPr defaultRowHeight="12.75" x14ac:dyDescent="0.2"/>
  <cols>
    <col min="1" max="1" width="49" customWidth="1"/>
    <col min="2" max="2" width="11.5703125" bestFit="1" customWidth="1"/>
    <col min="3" max="3" width="25.85546875" bestFit="1" customWidth="1"/>
    <col min="5" max="5" width="10.140625" bestFit="1" customWidth="1"/>
    <col min="6" max="6" width="26.5703125" customWidth="1"/>
    <col min="7" max="7" width="10.28515625" style="39" customWidth="1"/>
    <col min="8" max="8" width="26.5703125" customWidth="1"/>
  </cols>
  <sheetData>
    <row r="2" spans="1:5" ht="20.25" x14ac:dyDescent="0.3">
      <c r="A2" s="200" t="s">
        <v>52</v>
      </c>
      <c r="B2" s="200"/>
    </row>
    <row r="3" spans="1:5" x14ac:dyDescent="0.2">
      <c r="A3" s="6" t="s">
        <v>261</v>
      </c>
    </row>
    <row r="5" spans="1:5" x14ac:dyDescent="0.2">
      <c r="A5" s="2" t="s">
        <v>55</v>
      </c>
    </row>
    <row r="7" spans="1:5" x14ac:dyDescent="0.2">
      <c r="A7" t="s">
        <v>56</v>
      </c>
      <c r="B7" s="7">
        <v>2500</v>
      </c>
    </row>
    <row r="8" spans="1:5" ht="15.75" x14ac:dyDescent="0.25">
      <c r="A8" s="38" t="s">
        <v>269</v>
      </c>
      <c r="B8" s="42">
        <v>8250</v>
      </c>
    </row>
    <row r="9" spans="1:5" ht="15.75" x14ac:dyDescent="0.25">
      <c r="A9" s="38" t="s">
        <v>57</v>
      </c>
      <c r="B9" s="1">
        <v>1</v>
      </c>
      <c r="D9" s="14"/>
    </row>
    <row r="10" spans="1:5" ht="15.75" x14ac:dyDescent="0.25">
      <c r="A10" s="115" t="s">
        <v>162</v>
      </c>
      <c r="B10" s="7">
        <v>3994</v>
      </c>
      <c r="C10" t="s">
        <v>159</v>
      </c>
      <c r="D10" s="14"/>
    </row>
    <row r="11" spans="1:5" ht="15.75" x14ac:dyDescent="0.25">
      <c r="A11" s="115" t="s">
        <v>172</v>
      </c>
      <c r="B11" s="7">
        <v>250</v>
      </c>
      <c r="D11" s="14"/>
    </row>
    <row r="12" spans="1:5" ht="15.75" x14ac:dyDescent="0.25">
      <c r="A12" t="s">
        <v>61</v>
      </c>
      <c r="B12">
        <v>650</v>
      </c>
      <c r="C12" t="s">
        <v>62</v>
      </c>
      <c r="D12" s="14"/>
    </row>
    <row r="13" spans="1:5" ht="15.75" x14ac:dyDescent="0.25">
      <c r="A13" t="s">
        <v>109</v>
      </c>
      <c r="B13" s="53">
        <v>2500</v>
      </c>
      <c r="C13" t="s">
        <v>68</v>
      </c>
      <c r="D13" s="14"/>
    </row>
    <row r="14" spans="1:5" ht="15.75" x14ac:dyDescent="0.25">
      <c r="A14" t="s">
        <v>171</v>
      </c>
      <c r="B14" s="53">
        <v>250</v>
      </c>
      <c r="C14" s="36" t="s">
        <v>169</v>
      </c>
      <c r="D14" s="14"/>
    </row>
    <row r="15" spans="1:5" ht="15.75" x14ac:dyDescent="0.25">
      <c r="A15" s="6" t="s">
        <v>257</v>
      </c>
      <c r="B15" s="7">
        <v>7500</v>
      </c>
      <c r="C15" s="6" t="s">
        <v>259</v>
      </c>
      <c r="D15" s="14"/>
    </row>
    <row r="16" spans="1:5" ht="16.5" thickBot="1" x14ac:dyDescent="0.3">
      <c r="A16" s="10" t="s">
        <v>58</v>
      </c>
      <c r="B16" s="20">
        <v>1</v>
      </c>
      <c r="E16" s="14"/>
    </row>
    <row r="17" spans="1:3" ht="16.5" thickBot="1" x14ac:dyDescent="0.3">
      <c r="A17" s="60" t="s">
        <v>5</v>
      </c>
      <c r="B17" s="61">
        <f>SUM(B7:B16)</f>
        <v>25896</v>
      </c>
    </row>
    <row r="18" spans="1:3" ht="15.75" x14ac:dyDescent="0.25">
      <c r="A18" s="10"/>
      <c r="B18" s="59"/>
    </row>
    <row r="19" spans="1:3" ht="15.75" x14ac:dyDescent="0.25">
      <c r="A19" s="12" t="s">
        <v>59</v>
      </c>
      <c r="B19" s="10"/>
    </row>
    <row r="20" spans="1:3" ht="15.75" x14ac:dyDescent="0.25">
      <c r="A20" s="10" t="s">
        <v>60</v>
      </c>
      <c r="B20" s="16">
        <v>1798</v>
      </c>
    </row>
    <row r="21" spans="1:3" ht="15.75" x14ac:dyDescent="0.25">
      <c r="A21" s="10" t="s">
        <v>63</v>
      </c>
      <c r="B21" s="16">
        <v>3600</v>
      </c>
    </row>
    <row r="22" spans="1:3" ht="15.75" x14ac:dyDescent="0.25">
      <c r="A22" s="20" t="s">
        <v>258</v>
      </c>
      <c r="B22" s="7">
        <v>15544</v>
      </c>
      <c r="C22" s="6" t="s">
        <v>260</v>
      </c>
    </row>
    <row r="23" spans="1:3" ht="16.5" thickBot="1" x14ac:dyDescent="0.3">
      <c r="A23" s="10"/>
      <c r="B23" s="44"/>
    </row>
    <row r="24" spans="1:3" ht="16.5" thickBot="1" x14ac:dyDescent="0.3">
      <c r="A24" s="62" t="s">
        <v>5</v>
      </c>
      <c r="B24" s="63">
        <f>SUM(B20:B23)</f>
        <v>20942</v>
      </c>
      <c r="C24" s="2"/>
    </row>
    <row r="26" spans="1:3" ht="15.75" x14ac:dyDescent="0.25">
      <c r="A26" s="20"/>
      <c r="B26" s="7"/>
      <c r="C26" s="6"/>
    </row>
    <row r="27" spans="1:3" ht="13.5" thickBot="1" x14ac:dyDescent="0.25"/>
    <row r="28" spans="1:3" ht="13.5" thickBot="1" x14ac:dyDescent="0.25">
      <c r="A28" s="64" t="s">
        <v>110</v>
      </c>
      <c r="B28" s="43">
        <f>B17+B24</f>
        <v>46838</v>
      </c>
    </row>
    <row r="29" spans="1:3" x14ac:dyDescent="0.2">
      <c r="B29" s="35"/>
    </row>
    <row r="30" spans="1:3" x14ac:dyDescent="0.2">
      <c r="A30" s="6"/>
      <c r="B30" s="7"/>
      <c r="C30" s="6"/>
    </row>
    <row r="31" spans="1:3" ht="15.75" x14ac:dyDescent="0.25">
      <c r="A31" s="20"/>
      <c r="B31" s="7"/>
      <c r="C31" s="6"/>
    </row>
  </sheetData>
  <mergeCells count="1">
    <mergeCell ref="A2:B2"/>
  </mergeCells>
  <phoneticPr fontId="2" type="noConversion"/>
  <printOptions gridLines="1"/>
  <pageMargins left="0.75" right="0.75" top="1" bottom="1" header="0.5" footer="0.5"/>
  <pageSetup paperSize="9" scale="8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Normal="100" workbookViewId="0">
      <selection sqref="A1:E26"/>
    </sheetView>
  </sheetViews>
  <sheetFormatPr defaultRowHeight="12.75" x14ac:dyDescent="0.2"/>
  <cols>
    <col min="1" max="1" width="35.85546875" customWidth="1"/>
    <col min="2" max="2" width="7" bestFit="1" customWidth="1"/>
    <col min="3" max="3" width="7.5703125" bestFit="1" customWidth="1"/>
    <col min="4" max="4" width="44.85546875" customWidth="1"/>
    <col min="5" max="5" width="38.7109375" customWidth="1"/>
  </cols>
  <sheetData>
    <row r="2" spans="1:5" x14ac:dyDescent="0.2">
      <c r="A2" s="201" t="s">
        <v>268</v>
      </c>
      <c r="B2" s="201"/>
      <c r="C2" s="201"/>
      <c r="D2" s="201"/>
      <c r="E2" s="201"/>
    </row>
    <row r="3" spans="1:5" x14ac:dyDescent="0.2">
      <c r="A3" s="2"/>
      <c r="B3" s="2"/>
      <c r="C3" s="2"/>
      <c r="D3" s="2"/>
      <c r="E3" s="2"/>
    </row>
    <row r="4" spans="1:5" x14ac:dyDescent="0.2">
      <c r="A4" s="2" t="s">
        <v>69</v>
      </c>
      <c r="B4" s="2" t="s">
        <v>70</v>
      </c>
      <c r="C4" s="2" t="s">
        <v>69</v>
      </c>
      <c r="D4" s="2" t="s">
        <v>71</v>
      </c>
      <c r="E4" s="2" t="s">
        <v>72</v>
      </c>
    </row>
    <row r="6" spans="1:5" x14ac:dyDescent="0.2">
      <c r="A6" t="s">
        <v>74</v>
      </c>
      <c r="B6" t="s">
        <v>75</v>
      </c>
      <c r="C6" t="s">
        <v>73</v>
      </c>
      <c r="D6" t="s">
        <v>76</v>
      </c>
      <c r="E6" t="s">
        <v>112</v>
      </c>
    </row>
    <row r="7" spans="1:5" x14ac:dyDescent="0.2">
      <c r="A7" t="s">
        <v>77</v>
      </c>
      <c r="B7" t="s">
        <v>75</v>
      </c>
      <c r="C7" t="s">
        <v>73</v>
      </c>
      <c r="D7" t="s">
        <v>120</v>
      </c>
      <c r="E7" t="s">
        <v>78</v>
      </c>
    </row>
    <row r="8" spans="1:5" x14ac:dyDescent="0.2">
      <c r="A8" t="s">
        <v>79</v>
      </c>
      <c r="B8" t="s">
        <v>80</v>
      </c>
      <c r="C8" t="s">
        <v>73</v>
      </c>
      <c r="D8" t="s">
        <v>81</v>
      </c>
      <c r="E8" t="s">
        <v>157</v>
      </c>
    </row>
    <row r="9" spans="1:5" x14ac:dyDescent="0.2">
      <c r="A9" t="s">
        <v>113</v>
      </c>
      <c r="B9" t="s">
        <v>83</v>
      </c>
      <c r="C9" t="s">
        <v>73</v>
      </c>
      <c r="D9" t="s">
        <v>84</v>
      </c>
      <c r="E9" t="s">
        <v>84</v>
      </c>
    </row>
    <row r="10" spans="1:5" x14ac:dyDescent="0.2">
      <c r="A10" t="s">
        <v>59</v>
      </c>
      <c r="B10" t="s">
        <v>80</v>
      </c>
      <c r="C10" t="s">
        <v>73</v>
      </c>
      <c r="D10" t="s">
        <v>183</v>
      </c>
      <c r="E10" t="s">
        <v>265</v>
      </c>
    </row>
    <row r="11" spans="1:5" ht="12" customHeight="1" x14ac:dyDescent="0.2">
      <c r="A11" t="s">
        <v>114</v>
      </c>
      <c r="B11" t="s">
        <v>80</v>
      </c>
      <c r="C11" t="s">
        <v>73</v>
      </c>
      <c r="D11" t="s">
        <v>81</v>
      </c>
      <c r="E11" t="s">
        <v>82</v>
      </c>
    </row>
    <row r="12" spans="1:5" x14ac:dyDescent="0.2">
      <c r="A12" t="s">
        <v>111</v>
      </c>
      <c r="B12" t="s">
        <v>80</v>
      </c>
      <c r="C12" t="s">
        <v>73</v>
      </c>
      <c r="D12" t="s">
        <v>81</v>
      </c>
      <c r="E12" t="s">
        <v>267</v>
      </c>
    </row>
    <row r="13" spans="1:5" x14ac:dyDescent="0.2">
      <c r="A13" t="s">
        <v>86</v>
      </c>
      <c r="B13" t="s">
        <v>82</v>
      </c>
      <c r="C13" t="s">
        <v>73</v>
      </c>
      <c r="D13" t="s">
        <v>87</v>
      </c>
      <c r="E13" t="s">
        <v>88</v>
      </c>
    </row>
    <row r="14" spans="1:5" x14ac:dyDescent="0.2">
      <c r="A14" t="s">
        <v>89</v>
      </c>
      <c r="B14" t="s">
        <v>85</v>
      </c>
      <c r="C14" t="s">
        <v>73</v>
      </c>
      <c r="D14" t="s">
        <v>90</v>
      </c>
      <c r="E14" t="s">
        <v>91</v>
      </c>
    </row>
    <row r="15" spans="1:5" x14ac:dyDescent="0.2">
      <c r="A15" t="s">
        <v>92</v>
      </c>
      <c r="B15" t="s">
        <v>85</v>
      </c>
      <c r="C15" t="s">
        <v>73</v>
      </c>
      <c r="D15" t="s">
        <v>93</v>
      </c>
      <c r="E15" t="s">
        <v>94</v>
      </c>
    </row>
    <row r="16" spans="1:5" x14ac:dyDescent="0.2">
      <c r="A16" t="s">
        <v>95</v>
      </c>
      <c r="B16" t="s">
        <v>85</v>
      </c>
      <c r="C16" t="s">
        <v>73</v>
      </c>
      <c r="D16" t="s">
        <v>96</v>
      </c>
      <c r="E16" t="s">
        <v>97</v>
      </c>
    </row>
    <row r="17" spans="1:5" x14ac:dyDescent="0.2">
      <c r="A17" t="s">
        <v>98</v>
      </c>
      <c r="B17" t="s">
        <v>85</v>
      </c>
      <c r="C17" t="s">
        <v>73</v>
      </c>
      <c r="D17" t="s">
        <v>99</v>
      </c>
      <c r="E17" t="s">
        <v>100</v>
      </c>
    </row>
    <row r="18" spans="1:5" x14ac:dyDescent="0.2">
      <c r="A18" t="s">
        <v>67</v>
      </c>
      <c r="B18" t="s">
        <v>85</v>
      </c>
      <c r="C18" t="s">
        <v>73</v>
      </c>
      <c r="D18" t="s">
        <v>101</v>
      </c>
      <c r="E18" t="s">
        <v>72</v>
      </c>
    </row>
    <row r="19" spans="1:5" x14ac:dyDescent="0.2">
      <c r="A19" t="s">
        <v>102</v>
      </c>
      <c r="B19" t="s">
        <v>85</v>
      </c>
      <c r="C19" t="s">
        <v>73</v>
      </c>
      <c r="D19" t="s">
        <v>103</v>
      </c>
      <c r="E19" t="s">
        <v>104</v>
      </c>
    </row>
    <row r="20" spans="1:5" x14ac:dyDescent="0.2">
      <c r="A20" t="s">
        <v>105</v>
      </c>
      <c r="B20" t="s">
        <v>106</v>
      </c>
      <c r="C20" t="s">
        <v>73</v>
      </c>
      <c r="D20" t="s">
        <v>107</v>
      </c>
      <c r="E20" t="s">
        <v>104</v>
      </c>
    </row>
    <row r="21" spans="1:5" x14ac:dyDescent="0.2">
      <c r="A21" t="s">
        <v>115</v>
      </c>
      <c r="B21" t="s">
        <v>82</v>
      </c>
      <c r="C21" t="s">
        <v>73</v>
      </c>
      <c r="D21" t="s">
        <v>119</v>
      </c>
      <c r="E21" t="s">
        <v>104</v>
      </c>
    </row>
    <row r="22" spans="1:5" x14ac:dyDescent="0.2">
      <c r="A22" t="s">
        <v>155</v>
      </c>
      <c r="B22" t="s">
        <v>82</v>
      </c>
      <c r="C22" t="s">
        <v>161</v>
      </c>
      <c r="D22" s="57" t="s">
        <v>160</v>
      </c>
      <c r="E22" t="s">
        <v>81</v>
      </c>
    </row>
    <row r="23" spans="1:5" ht="25.5" x14ac:dyDescent="0.2">
      <c r="A23" t="s">
        <v>164</v>
      </c>
      <c r="B23" t="s">
        <v>82</v>
      </c>
      <c r="C23" t="s">
        <v>161</v>
      </c>
      <c r="D23" s="58" t="s">
        <v>165</v>
      </c>
      <c r="E23" s="57" t="s">
        <v>266</v>
      </c>
    </row>
    <row r="25" spans="1:5" x14ac:dyDescent="0.2">
      <c r="A25" s="2" t="s">
        <v>108</v>
      </c>
    </row>
    <row r="26" spans="1:5" x14ac:dyDescent="0.2">
      <c r="A26" s="2" t="s">
        <v>264</v>
      </c>
    </row>
  </sheetData>
  <mergeCells count="1">
    <mergeCell ref="A2:E2"/>
  </mergeCells>
  <phoneticPr fontId="2" type="noConversion"/>
  <pageMargins left="0.75" right="0.75" top="1" bottom="1" header="0.5" footer="0.5"/>
  <pageSetup paperSize="9" scale="99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7"/>
  <sheetViews>
    <sheetView tabSelected="1" zoomScaleNormal="100" workbookViewId="0">
      <selection activeCell="O15" sqref="O15"/>
    </sheetView>
  </sheetViews>
  <sheetFormatPr defaultRowHeight="12.75" x14ac:dyDescent="0.2"/>
  <cols>
    <col min="1" max="1" width="21.42578125" customWidth="1"/>
    <col min="4" max="4" width="10.5703125" customWidth="1"/>
    <col min="5" max="5" width="57.7109375" customWidth="1"/>
  </cols>
  <sheetData>
    <row r="2" spans="1:5" x14ac:dyDescent="0.2">
      <c r="A2" s="2" t="s">
        <v>121</v>
      </c>
      <c r="B2" s="2"/>
      <c r="C2" s="2"/>
      <c r="D2" s="69"/>
      <c r="E2" s="69" t="s">
        <v>122</v>
      </c>
    </row>
    <row r="3" spans="1:5" x14ac:dyDescent="0.2">
      <c r="A3" s="2"/>
      <c r="B3" s="2"/>
      <c r="C3" s="2"/>
      <c r="D3" s="2"/>
      <c r="E3" s="2"/>
    </row>
    <row r="4" spans="1:5" x14ac:dyDescent="0.2">
      <c r="A4" t="s">
        <v>123</v>
      </c>
      <c r="B4" s="2" t="s">
        <v>52</v>
      </c>
    </row>
    <row r="6" spans="1:5" x14ac:dyDescent="0.2">
      <c r="A6" t="s">
        <v>124</v>
      </c>
    </row>
    <row r="7" spans="1:5" x14ac:dyDescent="0.2">
      <c r="A7" t="s">
        <v>163</v>
      </c>
    </row>
    <row r="8" spans="1:5" ht="13.5" thickBot="1" x14ac:dyDescent="0.25"/>
    <row r="9" spans="1:5" ht="25.5" x14ac:dyDescent="0.2">
      <c r="A9" s="47"/>
      <c r="B9" s="47" t="s">
        <v>181</v>
      </c>
      <c r="C9" s="47" t="s">
        <v>227</v>
      </c>
      <c r="D9" s="47" t="s">
        <v>125</v>
      </c>
      <c r="E9" s="70" t="s">
        <v>126</v>
      </c>
    </row>
    <row r="10" spans="1:5" ht="13.5" thickBot="1" x14ac:dyDescent="0.25">
      <c r="A10" s="71" t="s">
        <v>127</v>
      </c>
      <c r="B10" s="118" t="s">
        <v>20</v>
      </c>
      <c r="C10" s="118" t="s">
        <v>20</v>
      </c>
      <c r="D10" s="72" t="s">
        <v>128</v>
      </c>
      <c r="E10" s="71"/>
    </row>
    <row r="11" spans="1:5" x14ac:dyDescent="0.2">
      <c r="A11" s="47" t="s">
        <v>129</v>
      </c>
      <c r="B11" s="119"/>
      <c r="C11" s="119"/>
      <c r="D11" s="73"/>
      <c r="E11" s="74"/>
    </row>
    <row r="12" spans="1:5" ht="16.5" customHeight="1" x14ac:dyDescent="0.2">
      <c r="A12" s="75" t="s">
        <v>130</v>
      </c>
      <c r="B12" s="120">
        <v>5302</v>
      </c>
      <c r="C12" s="120">
        <v>6976</v>
      </c>
      <c r="D12" s="158" t="s">
        <v>244</v>
      </c>
      <c r="E12" s="157" t="s">
        <v>245</v>
      </c>
    </row>
    <row r="13" spans="1:5" ht="13.5" customHeight="1" x14ac:dyDescent="0.2">
      <c r="A13" s="78"/>
      <c r="B13" s="121"/>
      <c r="C13" s="121"/>
      <c r="D13" s="76"/>
      <c r="E13" s="157" t="s">
        <v>246</v>
      </c>
    </row>
    <row r="14" spans="1:5" ht="13.5" customHeight="1" x14ac:dyDescent="0.2">
      <c r="A14" s="78"/>
      <c r="B14" s="121"/>
      <c r="C14" s="121"/>
      <c r="D14" s="76"/>
      <c r="E14" s="157" t="s">
        <v>247</v>
      </c>
    </row>
    <row r="15" spans="1:5" ht="13.5" customHeight="1" x14ac:dyDescent="0.2">
      <c r="A15" s="78"/>
      <c r="B15" s="121"/>
      <c r="C15" s="121"/>
      <c r="D15" s="76"/>
      <c r="E15" s="77"/>
    </row>
    <row r="16" spans="1:5" ht="13.5" thickBot="1" x14ac:dyDescent="0.25">
      <c r="A16" s="46"/>
      <c r="B16" s="122"/>
      <c r="C16" s="122"/>
      <c r="D16" s="79"/>
      <c r="E16" s="46"/>
    </row>
    <row r="17" spans="1:5" x14ac:dyDescent="0.2">
      <c r="A17" s="80" t="s">
        <v>131</v>
      </c>
      <c r="B17" s="119"/>
      <c r="C17" s="137"/>
      <c r="D17" s="86"/>
      <c r="E17" s="75"/>
    </row>
    <row r="18" spans="1:5" x14ac:dyDescent="0.2">
      <c r="A18" s="37" t="s">
        <v>132</v>
      </c>
      <c r="B18" s="120">
        <v>6000</v>
      </c>
      <c r="C18" s="138">
        <v>6000</v>
      </c>
      <c r="D18" s="158" t="s">
        <v>182</v>
      </c>
      <c r="E18" s="159" t="s">
        <v>248</v>
      </c>
    </row>
    <row r="19" spans="1:5" x14ac:dyDescent="0.2">
      <c r="A19" s="37"/>
      <c r="B19" s="120"/>
      <c r="C19" s="138"/>
      <c r="D19" s="87"/>
      <c r="E19" s="75"/>
    </row>
    <row r="20" spans="1:5" ht="13.5" thickBot="1" x14ac:dyDescent="0.25">
      <c r="A20" s="37"/>
      <c r="B20" s="144"/>
      <c r="C20" s="138"/>
      <c r="D20" s="87"/>
      <c r="E20" s="75"/>
    </row>
    <row r="21" spans="1:5" x14ac:dyDescent="0.2">
      <c r="A21" s="47" t="s">
        <v>133</v>
      </c>
      <c r="B21" s="119"/>
      <c r="C21" s="119"/>
      <c r="D21" s="73"/>
      <c r="E21" s="173" t="s">
        <v>249</v>
      </c>
    </row>
    <row r="22" spans="1:5" x14ac:dyDescent="0.2">
      <c r="A22" s="75" t="s">
        <v>134</v>
      </c>
      <c r="B22" s="121">
        <v>31</v>
      </c>
      <c r="C22" s="121">
        <v>18669</v>
      </c>
      <c r="D22" s="158" t="s">
        <v>251</v>
      </c>
      <c r="E22" s="159" t="s">
        <v>228</v>
      </c>
    </row>
    <row r="23" spans="1:5" x14ac:dyDescent="0.2">
      <c r="A23" s="75"/>
      <c r="B23" s="121"/>
      <c r="C23" s="121"/>
      <c r="D23" s="76"/>
      <c r="E23" s="159" t="s">
        <v>229</v>
      </c>
    </row>
    <row r="24" spans="1:5" ht="38.25" x14ac:dyDescent="0.2">
      <c r="A24" s="75"/>
      <c r="B24" s="121"/>
      <c r="C24" s="121"/>
      <c r="D24" s="76"/>
      <c r="E24" s="157" t="s">
        <v>250</v>
      </c>
    </row>
    <row r="25" spans="1:5" ht="12.75" customHeight="1" thickBot="1" x14ac:dyDescent="0.25">
      <c r="A25" s="75"/>
      <c r="B25" s="121"/>
      <c r="C25" s="121"/>
      <c r="D25" s="76"/>
      <c r="E25" s="85"/>
    </row>
    <row r="26" spans="1:5" ht="2.25" hidden="1" customHeight="1" thickBot="1" x14ac:dyDescent="0.25">
      <c r="A26" s="75"/>
      <c r="B26" s="121"/>
      <c r="C26" s="121"/>
      <c r="D26" s="76"/>
      <c r="E26" s="75"/>
    </row>
    <row r="27" spans="1:5" ht="13.5" hidden="1" thickBot="1" x14ac:dyDescent="0.25">
      <c r="A27" s="75"/>
      <c r="B27" s="121"/>
      <c r="C27" s="121"/>
      <c r="D27" s="76"/>
      <c r="E27" s="75"/>
    </row>
    <row r="28" spans="1:5" ht="13.5" hidden="1" thickBot="1" x14ac:dyDescent="0.25">
      <c r="A28" s="75"/>
      <c r="B28" s="121"/>
      <c r="C28" s="121"/>
      <c r="D28" s="76"/>
      <c r="E28" s="75"/>
    </row>
    <row r="29" spans="1:5" ht="13.5" hidden="1" thickBot="1" x14ac:dyDescent="0.25">
      <c r="A29" s="46"/>
      <c r="B29" s="122"/>
      <c r="C29" s="122"/>
      <c r="D29" s="79"/>
      <c r="E29" s="82"/>
    </row>
    <row r="30" spans="1:5" x14ac:dyDescent="0.2">
      <c r="A30" s="47" t="s">
        <v>135</v>
      </c>
      <c r="B30" s="119"/>
      <c r="C30" s="119"/>
      <c r="D30" s="73"/>
      <c r="E30" s="75"/>
    </row>
    <row r="31" spans="1:5" x14ac:dyDescent="0.2">
      <c r="A31" s="75" t="s">
        <v>136</v>
      </c>
      <c r="B31" s="120">
        <v>1200</v>
      </c>
      <c r="C31" s="120">
        <v>1347</v>
      </c>
      <c r="D31" s="156" t="s">
        <v>230</v>
      </c>
      <c r="E31" s="159" t="s">
        <v>231</v>
      </c>
    </row>
    <row r="32" spans="1:5" x14ac:dyDescent="0.2">
      <c r="A32" s="75"/>
      <c r="B32" s="120"/>
      <c r="C32" s="120"/>
      <c r="D32" s="76"/>
      <c r="E32" s="75"/>
    </row>
    <row r="33" spans="1:5" x14ac:dyDescent="0.2">
      <c r="A33" s="75"/>
      <c r="B33" s="120"/>
      <c r="C33" s="120"/>
      <c r="D33" s="76"/>
      <c r="E33" s="75"/>
    </row>
    <row r="34" spans="1:5" ht="13.5" thickBot="1" x14ac:dyDescent="0.25">
      <c r="A34" s="75"/>
      <c r="B34" s="120"/>
      <c r="C34" s="120"/>
      <c r="D34" s="76"/>
      <c r="E34" s="75"/>
    </row>
    <row r="35" spans="1:5" x14ac:dyDescent="0.2">
      <c r="A35" s="47" t="s">
        <v>137</v>
      </c>
      <c r="B35" s="119"/>
      <c r="C35" s="119"/>
      <c r="D35" s="73"/>
      <c r="E35" s="83"/>
    </row>
    <row r="36" spans="1:5" x14ac:dyDescent="0.2">
      <c r="A36" s="75" t="s">
        <v>138</v>
      </c>
      <c r="B36" s="123" t="s">
        <v>139</v>
      </c>
      <c r="C36" s="123" t="s">
        <v>139</v>
      </c>
      <c r="D36" s="84" t="s">
        <v>140</v>
      </c>
      <c r="E36" s="45"/>
    </row>
    <row r="37" spans="1:5" ht="13.5" thickBot="1" x14ac:dyDescent="0.25">
      <c r="A37" s="85" t="s">
        <v>141</v>
      </c>
      <c r="B37" s="122"/>
      <c r="C37" s="122"/>
      <c r="D37" s="79"/>
      <c r="E37" s="46"/>
    </row>
    <row r="38" spans="1:5" x14ac:dyDescent="0.2">
      <c r="A38" s="47" t="s">
        <v>142</v>
      </c>
      <c r="B38" s="119"/>
      <c r="C38" s="119"/>
      <c r="D38" s="86"/>
      <c r="E38" s="81"/>
    </row>
    <row r="39" spans="1:5" x14ac:dyDescent="0.2">
      <c r="A39" s="75" t="s">
        <v>143</v>
      </c>
      <c r="B39" s="120">
        <v>3157.62</v>
      </c>
      <c r="C39" s="120">
        <v>26547</v>
      </c>
      <c r="D39" s="158" t="s">
        <v>236</v>
      </c>
      <c r="E39" s="159" t="s">
        <v>232</v>
      </c>
    </row>
    <row r="40" spans="1:5" x14ac:dyDescent="0.2">
      <c r="A40" s="75"/>
      <c r="B40" s="120"/>
      <c r="C40" s="120"/>
      <c r="D40" s="87"/>
      <c r="E40" s="159" t="s">
        <v>233</v>
      </c>
    </row>
    <row r="41" spans="1:5" x14ac:dyDescent="0.2">
      <c r="A41" s="75"/>
      <c r="B41" s="120"/>
      <c r="C41" s="120"/>
      <c r="D41" s="87"/>
      <c r="E41" s="157" t="s">
        <v>234</v>
      </c>
    </row>
    <row r="42" spans="1:5" x14ac:dyDescent="0.2">
      <c r="A42" s="75"/>
      <c r="B42" s="120"/>
      <c r="C42" s="120"/>
      <c r="D42" s="87"/>
      <c r="E42" s="157" t="s">
        <v>235</v>
      </c>
    </row>
    <row r="43" spans="1:5" ht="13.5" thickBot="1" x14ac:dyDescent="0.25">
      <c r="A43" s="75"/>
      <c r="B43" s="120"/>
      <c r="C43" s="120"/>
      <c r="D43" s="87"/>
      <c r="E43" s="82"/>
    </row>
    <row r="44" spans="1:5" x14ac:dyDescent="0.2">
      <c r="A44" s="47" t="s">
        <v>144</v>
      </c>
      <c r="B44" s="119"/>
      <c r="C44" s="119"/>
      <c r="D44" s="86"/>
      <c r="E44" s="90" t="s">
        <v>153</v>
      </c>
    </row>
    <row r="45" spans="1:5" ht="16.5" customHeight="1" x14ac:dyDescent="0.2">
      <c r="A45" s="77" t="s">
        <v>152</v>
      </c>
      <c r="B45" s="120">
        <v>6975.64</v>
      </c>
      <c r="C45" s="120">
        <v>3751</v>
      </c>
      <c r="D45" s="158" t="s">
        <v>252</v>
      </c>
      <c r="E45" s="90" t="s">
        <v>154</v>
      </c>
    </row>
    <row r="46" spans="1:5" ht="14.25" customHeight="1" x14ac:dyDescent="0.2">
      <c r="A46" s="77" t="s">
        <v>151</v>
      </c>
      <c r="B46" s="120"/>
      <c r="C46" s="120"/>
      <c r="D46" s="87"/>
      <c r="E46" s="159" t="s">
        <v>253</v>
      </c>
    </row>
    <row r="47" spans="1:5" ht="15.75" customHeight="1" x14ac:dyDescent="0.2">
      <c r="A47" s="77"/>
      <c r="B47" s="120"/>
      <c r="C47" s="120"/>
      <c r="D47" s="87"/>
      <c r="E47" s="159" t="s">
        <v>254</v>
      </c>
    </row>
    <row r="48" spans="1:5" ht="15.75" customHeight="1" x14ac:dyDescent="0.2">
      <c r="A48" s="77"/>
      <c r="B48" s="120"/>
      <c r="C48" s="120"/>
      <c r="D48" s="87"/>
      <c r="E48" s="159" t="s">
        <v>255</v>
      </c>
    </row>
    <row r="49" spans="1:5" ht="25.5" x14ac:dyDescent="0.2">
      <c r="A49" s="77"/>
      <c r="B49" s="120"/>
      <c r="C49" s="120"/>
      <c r="D49" s="87"/>
      <c r="E49" s="157" t="s">
        <v>256</v>
      </c>
    </row>
    <row r="50" spans="1:5" ht="26.25" customHeight="1" thickBot="1" x14ac:dyDescent="0.25">
      <c r="A50" s="77"/>
      <c r="B50" s="120"/>
      <c r="C50" s="120"/>
      <c r="D50" s="87"/>
      <c r="E50" s="157"/>
    </row>
    <row r="51" spans="1:5" ht="13.5" hidden="1" thickBot="1" x14ac:dyDescent="0.25">
      <c r="A51" s="77"/>
      <c r="B51" s="120"/>
      <c r="C51" s="120"/>
      <c r="D51" s="87"/>
      <c r="E51" s="89"/>
    </row>
    <row r="52" spans="1:5" x14ac:dyDescent="0.2">
      <c r="A52" s="47" t="s">
        <v>145</v>
      </c>
      <c r="B52" s="119"/>
      <c r="C52" s="119"/>
      <c r="D52" s="73"/>
      <c r="E52" s="74"/>
    </row>
    <row r="53" spans="1:5" ht="57.75" customHeight="1" x14ac:dyDescent="0.2">
      <c r="A53" s="77" t="s">
        <v>146</v>
      </c>
      <c r="B53" s="120">
        <v>25818</v>
      </c>
      <c r="C53" s="120">
        <v>43668</v>
      </c>
      <c r="D53" s="158" t="s">
        <v>263</v>
      </c>
      <c r="E53" s="157" t="s">
        <v>262</v>
      </c>
    </row>
    <row r="54" spans="1:5" ht="27" customHeight="1" thickBot="1" x14ac:dyDescent="0.25">
      <c r="A54" s="85"/>
      <c r="B54" s="122"/>
      <c r="C54" s="122"/>
      <c r="D54" s="79"/>
      <c r="E54" s="85"/>
    </row>
    <row r="55" spans="1:5" x14ac:dyDescent="0.2">
      <c r="A55" s="47" t="s">
        <v>147</v>
      </c>
      <c r="B55" s="119"/>
      <c r="C55" s="119"/>
      <c r="D55" s="73"/>
      <c r="E55" s="83"/>
    </row>
    <row r="56" spans="1:5" x14ac:dyDescent="0.2">
      <c r="A56" s="75" t="s">
        <v>148</v>
      </c>
      <c r="B56" s="123" t="s">
        <v>149</v>
      </c>
      <c r="C56" s="123" t="s">
        <v>149</v>
      </c>
      <c r="D56" s="84" t="s">
        <v>150</v>
      </c>
      <c r="E56" s="45"/>
    </row>
    <row r="57" spans="1:5" ht="13.5" thickBot="1" x14ac:dyDescent="0.25">
      <c r="A57" s="85"/>
      <c r="B57" s="124"/>
      <c r="C57" s="124"/>
      <c r="D57" s="88"/>
      <c r="E57" s="46"/>
    </row>
  </sheetData>
  <pageMargins left="0.7" right="0.7" top="0.75" bottom="0.75" header="0.3" footer="0.3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THORPEMRKT-ACCOUNTS 2022-2023</vt:lpstr>
      <vt:lpstr>THORPE MARKET INCOME 2022-2023</vt:lpstr>
      <vt:lpstr>EXPENDITURE-2022-2023</vt:lpstr>
      <vt:lpstr>END OF YEAR RECONCILIATION</vt:lpstr>
      <vt:lpstr>ASSET LIST</vt:lpstr>
      <vt:lpstr>RISK ASSESSMENT</vt:lpstr>
      <vt:lpstr>VARIANCE 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Pugh</dc:creator>
  <cp:lastModifiedBy>Windows User</cp:lastModifiedBy>
  <cp:lastPrinted>2023-05-08T11:50:16Z</cp:lastPrinted>
  <dcterms:created xsi:type="dcterms:W3CDTF">2006-03-16T07:21:25Z</dcterms:created>
  <dcterms:modified xsi:type="dcterms:W3CDTF">2023-05-30T12:03:01Z</dcterms:modified>
</cp:coreProperties>
</file>